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5 HPアップ版（最終版）\04 綾部市\"/>
    </mc:Choice>
  </mc:AlternateContent>
  <xr:revisionPtr revIDLastSave="0" documentId="13_ncr:1_{33778B33-B1E9-44CE-95C9-969F90FFD947}" xr6:coauthVersionLast="36" xr6:coauthVersionMax="47" xr10:uidLastSave="{00000000-0000-0000-0000-000000000000}"/>
  <workbookProtection workbookAlgorithmName="SHA-512" workbookHashValue="GovS/eTWJDdJfmCVzik1U6OVdd8ya30vk3Zl40/3MuUj98MlabKGlp8Od3LkpjOTOR1TPFvnU+qxqajZSGVEvw==" workbookSaltValue="qiOeXeB+CvzAjmyTY98jOQ==" workbookSpinCount="100000" lockStructure="1"/>
  <bookViews>
    <workbookView xWindow="0" yWindow="0" windowWidth="23040" windowHeight="910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G85" i="4"/>
  <c r="E85" i="4"/>
  <c r="AT10" i="4"/>
  <c r="I10" i="4"/>
  <c r="AL8" i="4"/>
  <c r="P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<sst xmlns="http://schemas.openxmlformats.org/spreadsheetml/2006/main" count="253" uniqueCount="117">
  <si>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</si>
  <si>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</si>
  <si>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</si>
  <si>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</si>
  <si>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</si>
  <si>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</si>
  <si>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</si>
  <si>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</si>
  <si>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</si>
  <si>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</si>
  <si>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</si>
  <si>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</si>
  <si>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</si>
  <si>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</si>
  <si>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</si>
  <si>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</si>
  <si>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</si>
  <si>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</si>
  <si>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</si>
  <si>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</si>
  <si>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</si>
  <si>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</si>
  <si>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</si>
  <si>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</si>
  <si>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</si>
  <si>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</si>
  <si>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</si>
  <si>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</si>
  <si>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</si>
  <si>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</si>
  <si>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</si>
  <si>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</si>
  <si>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</si>
  <si>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</si>
  <si>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</si>
  <si>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</si>
  <si>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</si>
  <si>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</si>
  <si>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</si>
  <si>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</si>
  <si>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</si>
  <si>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</si>
  <si>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</si>
  <si>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</si>
  <si>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</si>
  <si>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</si>
  <si>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</si>
  <si>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</si>
  <si>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</si>
  <si>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</si>
  <si>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</si>
  <si>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</si>
  <si>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</si>
  <si>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</si>
  <si>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</si>
  <si>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</si>
  <si>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</si>
  <si>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</si>
  <si>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</si>
  <si>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</si>
  <si>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</si>
  <si>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</si>
  <si>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</si>
  <si>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</si>
  <si>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</si>
  <si>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</si>
  <si>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</si>
  <si>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</si>
  <si>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</si>
  <si>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</si>
  <si>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</si>
  <si>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</si>
  <si>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</si>
  <si>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</si>
  <si>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</si>
  <si>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</si>
  <si>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</si>
  <si>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</si>
  <si>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</si>
  <si>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</si>
  <si>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</si>
  <si>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</si>
  <si>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</si>
  <si>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</si>
  <si>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</si>
  <si>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</si>
  <si>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</si>
  <si>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</si>
  <si>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</si>
  <si>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</si>
  <si>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</si>
  <si>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</si>
  <si>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</si>
  <si>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</si>
  <si>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</si>
  <si>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</si>
  <si>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</si>
  <si>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</si>
  <si>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</si>
  <si>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</si>
  <si>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</si>
  <si>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</si>
  <si>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</si>
  <si>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</si>
  <si>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</si>
  <si>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</si>
  <si>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</si>
  <si>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</si>
  <si>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</si>
  <si>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</si>
  <si>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</si>
  <si>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</si>
  <si>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</si>
  <si>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</si>
  <si>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管渠は比較的新しい状況です。
①有形固定資産減価償却率は、類似団体と比較して低い水準ですが、平成31年4月1日に法適化した影響があり、単純比較が難しい状況です。
②管渠は比較的新しい状況ですが、雨水の管渠で法定耐用年数を経過したものが出始めました。日々の点検・維持管理から異常等は確認されていませんが、必要に応じて補修・改修を検討します。
③管渠改善率は類似団体の平均を下回っており、カメラ調査においても異常は確認されておらず、管渠の改築更新は実施していません。
機器等について、老朽化が進行する中で、長寿命化対策等を検討・実施していく時期を迎えています。</t>
    <rPh sb="97" eb="99">
      <t>ウスイ</t>
    </rPh>
    <rPh sb="100" eb="102">
      <t>カンキョ</t>
    </rPh>
    <rPh sb="103" eb="105">
      <t>ホウテイ</t>
    </rPh>
    <rPh sb="105" eb="107">
      <t>タイヨウ</t>
    </rPh>
    <rPh sb="107" eb="109">
      <t>ネンスウ</t>
    </rPh>
    <rPh sb="110" eb="112">
      <t>ケイカ</t>
    </rPh>
    <rPh sb="117" eb="119">
      <t>デハジ</t>
    </rPh>
    <rPh sb="124" eb="126">
      <t>ヒビ</t>
    </rPh>
    <rPh sb="127" eb="129">
      <t>テンケン</t>
    </rPh>
    <rPh sb="130" eb="132">
      <t>イジ</t>
    </rPh>
    <rPh sb="132" eb="134">
      <t>カンリ</t>
    </rPh>
    <rPh sb="140" eb="142">
      <t>カクニン</t>
    </rPh>
    <rPh sb="151" eb="153">
      <t>ヒツヨウ</t>
    </rPh>
    <rPh sb="154" eb="155">
      <t>オウ</t>
    </rPh>
    <rPh sb="157" eb="159">
      <t>ホシュウ</t>
    </rPh>
    <rPh sb="160" eb="162">
      <t>カイシュウ</t>
    </rPh>
    <rPh sb="163" eb="165">
      <t>ケントウ</t>
    </rPh>
    <phoneticPr fontId="4"/>
  </si>
  <si>
    <t>①経常収支比率が100％を下回り、経常収益については一般会計繰入金に依存した状態です。経営改善を図るため、令和５年４月に使用料改定を行います。
②累積欠損金比率は前年度より増加し、平均よりも高い状態が続いています。令和５年４月に使用料改定を行い、改善を図ります。
③流動比率は前年度より減少し、類似団体の平均を下回っています。令和５年４月に使用料改定を行いますが、今後も流動資産の増加を図りつつ流動負債を減少させる経営の方法を考える必要があります。
④企業債残高対事業規模比率は類似団体の平均を上回っています。令和５年４月に使用料改定を行い改善を図りますが、併せて今後の投資規模及び企業債のあり方を検討していく必要があります。
⑤経費回収率は、類似団体の平均を上回っていますが、100％の水準までには達していません。令和５年４月に使用料改定を行い改善を図りますが、引き続き維持管理費の削減を行います。
⑥汚水処理原価についても類似団体と比較して高い状況にあります。投資の適正化、維持管理費の削減の取組が重要であると考えます。
⑦施設利用率は整備途中のため、今後、数値が上昇していく見込みです。また、地域の特性上、お盆又は年末年始などは一時的に増大する時期があるため、一定の余裕は必要と考えています。
⑧水洗化率については100%にはなっておりませんが、類似団体の平均より高くなっており、今後も拡大した地域への水洗化促進が重要と考えます。</t>
    <rPh sb="53" eb="55">
      <t>レイワ</t>
    </rPh>
    <rPh sb="56" eb="57">
      <t>ネン</t>
    </rPh>
    <rPh sb="58" eb="59">
      <t>ガツ</t>
    </rPh>
    <rPh sb="60" eb="63">
      <t>シヨウリョウ</t>
    </rPh>
    <rPh sb="63" eb="65">
      <t>カイテイ</t>
    </rPh>
    <rPh sb="66" eb="67">
      <t>オコナ</t>
    </rPh>
    <rPh sb="114" eb="117">
      <t>シヨウリョウ</t>
    </rPh>
    <rPh sb="123" eb="125">
      <t>カイゼン</t>
    </rPh>
    <rPh sb="126" eb="127">
      <t>ハカ</t>
    </rPh>
    <rPh sb="170" eb="173">
      <t>シヨウリョウ</t>
    </rPh>
    <rPh sb="182" eb="184">
      <t>コンゴ</t>
    </rPh>
    <rPh sb="262" eb="265">
      <t>シヨウリョウ</t>
    </rPh>
    <rPh sb="270" eb="272">
      <t>カイゼン</t>
    </rPh>
    <rPh sb="273" eb="274">
      <t>ハカ</t>
    </rPh>
    <rPh sb="279" eb="280">
      <t>アワ</t>
    </rPh>
    <rPh sb="282" eb="284">
      <t>コンゴ</t>
    </rPh>
    <rPh sb="322" eb="324">
      <t>ルイジ</t>
    </rPh>
    <rPh sb="324" eb="326">
      <t>ダンタイ</t>
    </rPh>
    <rPh sb="327" eb="329">
      <t>ヘイキン</t>
    </rPh>
    <rPh sb="330" eb="332">
      <t>ウワマワ</t>
    </rPh>
    <rPh sb="344" eb="346">
      <t>スイジュン</t>
    </rPh>
    <rPh sb="350" eb="351">
      <t>タッ</t>
    </rPh>
    <rPh sb="358" eb="360">
      <t>レイワ</t>
    </rPh>
    <rPh sb="361" eb="362">
      <t>ネン</t>
    </rPh>
    <rPh sb="363" eb="364">
      <t>ガツ</t>
    </rPh>
    <rPh sb="365" eb="368">
      <t>シヨウリョウ</t>
    </rPh>
    <rPh sb="368" eb="370">
      <t>カイテイ</t>
    </rPh>
    <rPh sb="371" eb="372">
      <t>オコナ</t>
    </rPh>
    <rPh sb="373" eb="375">
      <t>カイゼン</t>
    </rPh>
    <rPh sb="376" eb="377">
      <t>ハカ</t>
    </rPh>
    <rPh sb="382" eb="383">
      <t>ヒ</t>
    </rPh>
    <rPh sb="384" eb="385">
      <t>ツヅ</t>
    </rPh>
    <rPh sb="386" eb="388">
      <t>イジ</t>
    </rPh>
    <rPh sb="388" eb="391">
      <t>カンリヒ</t>
    </rPh>
    <rPh sb="392" eb="394">
      <t>サクゲン</t>
    </rPh>
    <rPh sb="395" eb="396">
      <t>オコナ</t>
    </rPh>
    <phoneticPr fontId="4"/>
  </si>
  <si>
    <t>本市の公共下水道事業の経営は厳しい状態であると認識しています。特に、汚水処理原価が類似団体の平均値を上回る数値になっており、今後汚水処理原価を減少させるために、徹底した投資の適正化や維持管理費の削減が最重要課題であると認識しています。また、汚水処理原価が高いため、経費回収率が低くなっており、適正な使用料収入を確保するため、令和５年４月に使用料改定を行います。本市は累積欠損金比率が高いため、今後も経営改善を図ることが重要であると考えます。</t>
    <rPh sb="38" eb="39">
      <t>ハラ</t>
    </rPh>
    <rPh sb="167" eb="168">
      <t>ガツ</t>
    </rPh>
    <rPh sb="175" eb="1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</si>
</sst>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B31-494C-8D8C-1F8BEAF643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1.65</c:v>
                </c:pt>
                <c:pt idx="3">
                  <c:v>0.14000000000000001</c:v>
                </c:pt>
                <c:pt idx="4">
                  <c:v>0.08</c:v>
                </c:pt>
              </c:numCache>
            </c:numRef>
          </c:val>
          <c:smooth val="0"/>
          <c:extLst>
            <c:ext xmlns:c16="http://schemas.microsoft.com/office/drawing/2014/chart" uri="{C3380CC4-5D6E-409C-BE32-E72D297353CC}">
              <c16:uniqueId val="{00000001-0B31-494C-8D8C-1F8BEAF643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56.24</c:v>
                </c:pt>
                <c:pt idx="2">
                  <c:v>58.5</c:v>
                </c:pt>
                <c:pt idx="3">
                  <c:v>59.49</c:v>
                </c:pt>
                <c:pt idx="4">
                  <c:v>58.96</c:v>
                </c:pt>
              </c:numCache>
            </c:numRef>
          </c:val>
          <c:extLst>
            <c:ext xmlns:c16="http://schemas.microsoft.com/office/drawing/2014/chart" uri="{C3380CC4-5D6E-409C-BE32-E72D297353CC}">
              <c16:uniqueId val="{00000000-7CD9-47FA-A703-B688491016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50.94</c:v>
                </c:pt>
                <c:pt idx="2">
                  <c:v>50.53</c:v>
                </c:pt>
                <c:pt idx="3">
                  <c:v>51.42</c:v>
                </c:pt>
                <c:pt idx="4">
                  <c:v>48.95</c:v>
                </c:pt>
              </c:numCache>
            </c:numRef>
          </c:val>
          <c:smooth val="0"/>
          <c:extLst>
            <c:ext xmlns:c16="http://schemas.microsoft.com/office/drawing/2014/chart" uri="{C3380CC4-5D6E-409C-BE32-E72D297353CC}">
              <c16:uniqueId val="{00000001-7CD9-47FA-A703-B688491016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83.44</c:v>
                </c:pt>
                <c:pt idx="2">
                  <c:v>84.83</c:v>
                </c:pt>
                <c:pt idx="3">
                  <c:v>85.13</c:v>
                </c:pt>
                <c:pt idx="4">
                  <c:v>85.11</c:v>
                </c:pt>
              </c:numCache>
            </c:numRef>
          </c:val>
          <c:extLst>
            <c:ext xmlns:c16="http://schemas.microsoft.com/office/drawing/2014/chart" uri="{C3380CC4-5D6E-409C-BE32-E72D297353CC}">
              <c16:uniqueId val="{00000000-554C-4A8B-B04D-42C21F2417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82.55</c:v>
                </c:pt>
                <c:pt idx="2">
                  <c:v>82.08</c:v>
                </c:pt>
                <c:pt idx="3">
                  <c:v>81.34</c:v>
                </c:pt>
                <c:pt idx="4">
                  <c:v>81.14</c:v>
                </c:pt>
              </c:numCache>
            </c:numRef>
          </c:val>
          <c:smooth val="0"/>
          <c:extLst>
            <c:ext xmlns:c16="http://schemas.microsoft.com/office/drawing/2014/chart" uri="{C3380CC4-5D6E-409C-BE32-E72D297353CC}">
              <c16:uniqueId val="{00000001-554C-4A8B-B04D-42C21F2417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103.38</c:v>
                </c:pt>
                <c:pt idx="2">
                  <c:v>100.75</c:v>
                </c:pt>
                <c:pt idx="3">
                  <c:v>96.88</c:v>
                </c:pt>
                <c:pt idx="4">
                  <c:v>95.18</c:v>
                </c:pt>
              </c:numCache>
            </c:numRef>
          </c:val>
          <c:extLst>
            <c:ext xmlns:c16="http://schemas.microsoft.com/office/drawing/2014/chart" uri="{C3380CC4-5D6E-409C-BE32-E72D297353CC}">
              <c16:uniqueId val="{00000000-90B2-42DB-8E63-524F6681E3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106.57</c:v>
                </c:pt>
                <c:pt idx="2">
                  <c:v>107.21</c:v>
                </c:pt>
                <c:pt idx="3">
                  <c:v>107.08</c:v>
                </c:pt>
                <c:pt idx="4">
                  <c:v>106.08</c:v>
                </c:pt>
              </c:numCache>
            </c:numRef>
          </c:val>
          <c:smooth val="0"/>
          <c:extLst>
            <c:ext xmlns:c16="http://schemas.microsoft.com/office/drawing/2014/chart" uri="{C3380CC4-5D6E-409C-BE32-E72D297353CC}">
              <c16:uniqueId val="{00000001-90B2-42DB-8E63-524F6681E3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3.28</c:v>
                </c:pt>
                <c:pt idx="2">
                  <c:v>6.1</c:v>
                </c:pt>
                <c:pt idx="3">
                  <c:v>8.74</c:v>
                </c:pt>
                <c:pt idx="4">
                  <c:v>11.44</c:v>
                </c:pt>
              </c:numCache>
            </c:numRef>
          </c:val>
          <c:extLst>
            <c:ext xmlns:c16="http://schemas.microsoft.com/office/drawing/2014/chart" uri="{C3380CC4-5D6E-409C-BE32-E72D297353CC}">
              <c16:uniqueId val="{00000000-B306-4050-9DE1-287A84DF0E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15.85</c:v>
                </c:pt>
                <c:pt idx="2">
                  <c:v>12.7</c:v>
                </c:pt>
                <c:pt idx="3">
                  <c:v>14.65</c:v>
                </c:pt>
                <c:pt idx="4">
                  <c:v>16.11</c:v>
                </c:pt>
              </c:numCache>
            </c:numRef>
          </c:val>
          <c:smooth val="0"/>
          <c:extLst>
            <c:ext xmlns:c16="http://schemas.microsoft.com/office/drawing/2014/chart" uri="{C3380CC4-5D6E-409C-BE32-E72D297353CC}">
              <c16:uniqueId val="{00000001-B306-4050-9DE1-287A84DF0E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formatCode="#,##0.00;&quot;△&quot;#,##0.00;&quot;-&quot;">
                  <c:v>2.34</c:v>
                </c:pt>
              </c:numCache>
            </c:numRef>
          </c:val>
          <c:extLst>
            <c:ext xmlns:c16="http://schemas.microsoft.com/office/drawing/2014/chart" uri="{C3380CC4-5D6E-409C-BE32-E72D297353CC}">
              <c16:uniqueId val="{00000000-CAFD-46EA-BDE7-D88596EAAA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CAFD-46EA-BDE7-D88596EAAA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115.65</c:v>
                </c:pt>
                <c:pt idx="2">
                  <c:v>107.72</c:v>
                </c:pt>
                <c:pt idx="3">
                  <c:v>118.49</c:v>
                </c:pt>
                <c:pt idx="4">
                  <c:v>139.41999999999999</c:v>
                </c:pt>
              </c:numCache>
            </c:numRef>
          </c:val>
          <c:extLst>
            <c:ext xmlns:c16="http://schemas.microsoft.com/office/drawing/2014/chart" uri="{C3380CC4-5D6E-409C-BE32-E72D297353CC}">
              <c16:uniqueId val="{00000000-836A-4B09-8439-2EC3F9C3BA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53.44</c:v>
                </c:pt>
                <c:pt idx="2">
                  <c:v>43.71</c:v>
                </c:pt>
                <c:pt idx="3">
                  <c:v>45.94</c:v>
                </c:pt>
                <c:pt idx="4">
                  <c:v>29.34</c:v>
                </c:pt>
              </c:numCache>
            </c:numRef>
          </c:val>
          <c:smooth val="0"/>
          <c:extLst>
            <c:ext xmlns:c16="http://schemas.microsoft.com/office/drawing/2014/chart" uri="{C3380CC4-5D6E-409C-BE32-E72D297353CC}">
              <c16:uniqueId val="{00000001-836A-4B09-8439-2EC3F9C3BA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21.18</c:v>
                </c:pt>
                <c:pt idx="2">
                  <c:v>36.909999999999997</c:v>
                </c:pt>
                <c:pt idx="3">
                  <c:v>31.24</c:v>
                </c:pt>
                <c:pt idx="4">
                  <c:v>29.87</c:v>
                </c:pt>
              </c:numCache>
            </c:numRef>
          </c:val>
          <c:extLst>
            <c:ext xmlns:c16="http://schemas.microsoft.com/office/drawing/2014/chart" uri="{C3380CC4-5D6E-409C-BE32-E72D297353CC}">
              <c16:uniqueId val="{00000000-8A36-4DED-9902-6119410A18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47.03</c:v>
                </c:pt>
                <c:pt idx="2">
                  <c:v>40.67</c:v>
                </c:pt>
                <c:pt idx="3">
                  <c:v>47.7</c:v>
                </c:pt>
                <c:pt idx="4">
                  <c:v>50.59</c:v>
                </c:pt>
              </c:numCache>
            </c:numRef>
          </c:val>
          <c:smooth val="0"/>
          <c:extLst>
            <c:ext xmlns:c16="http://schemas.microsoft.com/office/drawing/2014/chart" uri="{C3380CC4-5D6E-409C-BE32-E72D297353CC}">
              <c16:uniqueId val="{00000001-8A36-4DED-9902-6119410A18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3939.67</c:v>
                </c:pt>
                <c:pt idx="2">
                  <c:v>3773.01</c:v>
                </c:pt>
                <c:pt idx="3">
                  <c:v>3787.04</c:v>
                </c:pt>
                <c:pt idx="4">
                  <c:v>3810.74</c:v>
                </c:pt>
              </c:numCache>
            </c:numRef>
          </c:val>
          <c:extLst>
            <c:ext xmlns:c16="http://schemas.microsoft.com/office/drawing/2014/chart" uri="{C3380CC4-5D6E-409C-BE32-E72D297353CC}">
              <c16:uniqueId val="{00000000-824A-4677-983E-31BFDF1ADE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1001.3</c:v>
                </c:pt>
                <c:pt idx="2">
                  <c:v>1050.51</c:v>
                </c:pt>
                <c:pt idx="3">
                  <c:v>1102.01</c:v>
                </c:pt>
                <c:pt idx="4">
                  <c:v>987.36</c:v>
                </c:pt>
              </c:numCache>
            </c:numRef>
          </c:val>
          <c:smooth val="0"/>
          <c:extLst>
            <c:ext xmlns:c16="http://schemas.microsoft.com/office/drawing/2014/chart" uri="{C3380CC4-5D6E-409C-BE32-E72D297353CC}">
              <c16:uniqueId val="{00000001-824A-4677-983E-31BFDF1ADE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83.35</c:v>
                </c:pt>
                <c:pt idx="2">
                  <c:v>88.96</c:v>
                </c:pt>
                <c:pt idx="3">
                  <c:v>88.49</c:v>
                </c:pt>
                <c:pt idx="4">
                  <c:v>87.54</c:v>
                </c:pt>
              </c:numCache>
            </c:numRef>
          </c:val>
          <c:extLst>
            <c:ext xmlns:c16="http://schemas.microsoft.com/office/drawing/2014/chart" uri="{C3380CC4-5D6E-409C-BE32-E72D297353CC}">
              <c16:uniqueId val="{00000000-D56E-41FD-9029-4892859104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81.88</c:v>
                </c:pt>
                <c:pt idx="2">
                  <c:v>82.65</c:v>
                </c:pt>
                <c:pt idx="3">
                  <c:v>82.55</c:v>
                </c:pt>
                <c:pt idx="4">
                  <c:v>83.55</c:v>
                </c:pt>
              </c:numCache>
            </c:numRef>
          </c:val>
          <c:smooth val="0"/>
          <c:extLst>
            <c:ext xmlns:c16="http://schemas.microsoft.com/office/drawing/2014/chart" uri="{C3380CC4-5D6E-409C-BE32-E72D297353CC}">
              <c16:uniqueId val="{00000001-D56E-41FD-9029-4892859104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209.77</c:v>
                </c:pt>
                <c:pt idx="2">
                  <c:v>194.21</c:v>
                </c:pt>
                <c:pt idx="3">
                  <c:v>196.66</c:v>
                </c:pt>
                <c:pt idx="4">
                  <c:v>198.54</c:v>
                </c:pt>
              </c:numCache>
            </c:numRef>
          </c:val>
          <c:extLst>
            <c:ext xmlns:c16="http://schemas.microsoft.com/office/drawing/2014/chart" uri="{C3380CC4-5D6E-409C-BE32-E72D297353CC}">
              <c16:uniqueId val="{00000000-3F49-48BA-83E0-6A57A5CD72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187.55</c:v>
                </c:pt>
                <c:pt idx="2">
                  <c:v>186.3</c:v>
                </c:pt>
                <c:pt idx="3">
                  <c:v>188.38</c:v>
                </c:pt>
                <c:pt idx="4">
                  <c:v>185.98</c:v>
                </c:pt>
              </c:numCache>
            </c:numRef>
          </c:val>
          <c:smooth val="0"/>
          <c:extLst>
            <c:ext xmlns:c16="http://schemas.microsoft.com/office/drawing/2014/chart" uri="{C3380CC4-5D6E-409C-BE32-E72D297353CC}">
              <c16:uniqueId val="{00000001-3F49-48BA-83E0-6A57A5CD72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京都府　綾部市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45">
        <f>データ!S6</f>
        <v>31959</v>
      </c>
      <c r="AM8" s="45"/>
      <c r="AN8" s="45"/>
      <c r="AO8" s="45"/>
      <c r="AP8" s="45"/>
      <c r="AQ8" s="45"/>
      <c r="AR8" s="45"/>
      <c r="AS8" s="45"/>
      <c r="AT8" s="46">
        <f>データ!T6</f>
        <v>347.1</v>
      </c>
      <c r="AU8" s="46"/>
      <c r="AV8" s="46"/>
      <c r="AW8" s="46"/>
      <c r="AX8" s="46"/>
      <c r="AY8" s="46"/>
      <c r="AZ8" s="46"/>
      <c r="BA8" s="46"/>
      <c r="BB8" s="46">
        <f>データ!U6</f>
        <v>92.07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37.61</v>
      </c>
      <c r="J10" s="46"/>
      <c r="K10" s="46"/>
      <c r="L10" s="46"/>
      <c r="M10" s="46"/>
      <c r="N10" s="46"/>
      <c r="O10" s="46"/>
      <c r="P10" s="46">
        <f>データ!P6</f>
        <v>52.21</v>
      </c>
      <c r="Q10" s="46"/>
      <c r="R10" s="46"/>
      <c r="S10" s="46"/>
      <c r="T10" s="46"/>
      <c r="U10" s="46"/>
      <c r="V10" s="46"/>
      <c r="W10" s="46">
        <f>データ!Q6</f>
        <v>96.15</v>
      </c>
      <c r="X10" s="46"/>
      <c r="Y10" s="46"/>
      <c r="Z10" s="46"/>
      <c r="AA10" s="46"/>
      <c r="AB10" s="46"/>
      <c r="AC10" s="46"/>
      <c r="AD10" s="45">
        <f>データ!R6</f>
        <v>2750</v>
      </c>
      <c r="AE10" s="45"/>
      <c r="AF10" s="45"/>
      <c r="AG10" s="45"/>
      <c r="AH10" s="45"/>
      <c r="AI10" s="45"/>
      <c r="AJ10" s="45"/>
      <c r="AK10" s="2"/>
      <c r="AL10" s="45">
        <f>データ!V6</f>
        <v>16566</v>
      </c>
      <c r="AM10" s="45"/>
      <c r="AN10" s="45"/>
      <c r="AO10" s="45"/>
      <c r="AP10" s="45"/>
      <c r="AQ10" s="45"/>
      <c r="AR10" s="45"/>
      <c r="AS10" s="45"/>
      <c r="AT10" s="46">
        <f>データ!W6</f>
        <v>4.7</v>
      </c>
      <c r="AU10" s="46"/>
      <c r="AV10" s="46"/>
      <c r="AW10" s="46"/>
      <c r="AX10" s="46"/>
      <c r="AY10" s="46"/>
      <c r="AZ10" s="46"/>
      <c r="BA10" s="46"/>
      <c r="BB10" s="46">
        <f>データ!X6</f>
        <v>3524.68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115</v>
      </c>
      <c r="BM16" s="87"/>
      <c r="BN16" s="87"/>
      <c r="BO16" s="87"/>
      <c r="BP16" s="87"/>
      <c r="BQ16" s="87"/>
      <c r="BR16" s="87"/>
      <c r="BS16" s="87"/>
      <c r="BT16" s="87"/>
      <c r="BU16" s="87"/>
      <c r="BV16" s="87"/>
      <c r="BW16" s="87"/>
      <c r="BX16" s="87"/>
      <c r="BY16" s="87"/>
      <c r="BZ16" s="8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uQcJMiYLcBbjhjf+geSFRwiyaKSrwi2f/+5kJN01TPaukmrWsiu2tdWw2Hk5+7R5U7wW3vlj71vwMbUEgIyJg==" saltValue="IoXTt4RG2QPpQql7iSiA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262030</v>
      </c>
      <c r="D6" s="19">
        <f t="shared" si="3"/>
        <v>46</v>
      </c>
      <c r="E6" s="19">
        <f t="shared" si="3"/>
        <v>17</v>
      </c>
      <c r="F6" s="19">
        <f t="shared" si="3"/>
        <v>1</v>
      </c>
      <c r="G6" s="19">
        <f t="shared" si="3"/>
        <v>0</v>
      </c>
      <c r="H6" s="19" t="str">
        <f t="shared" si="3"/>
        <v>京都府　綾部市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37.61</v>
      </c>
      <c r="P6" s="20">
        <f t="shared" si="3"/>
        <v>52.21</v>
      </c>
      <c r="Q6" s="20">
        <f t="shared" si="3"/>
        <v>96.15</v>
      </c>
      <c r="R6" s="20">
        <f t="shared" si="3"/>
        <v>2750</v>
      </c>
      <c r="S6" s="20">
        <f t="shared" si="3"/>
        <v>31959</v>
      </c>
      <c r="T6" s="20">
        <f t="shared" si="3"/>
        <v>347.1</v>
      </c>
      <c r="U6" s="20">
        <f t="shared" si="3"/>
        <v>92.07</v>
      </c>
      <c r="V6" s="20">
        <f t="shared" si="3"/>
        <v>16566</v>
      </c>
      <c r="W6" s="20">
        <f t="shared" si="3"/>
        <v>4.7</v>
      </c>
      <c r="X6" s="20">
        <f t="shared" si="3"/>
        <v>3524.68</v>
      </c>
      <c r="Y6" s="21" t="str">
        <f>IF(Y7="",NA(),Y7)</f>
        <v>-</v>
      </c>
      <c r="Z6" s="21">
        <f t="shared" ref="Z6:AH6" si="4">IF(Z7="",NA(),Z7)</f>
        <v>103.38</v>
      </c>
      <c r="AA6" s="21">
        <f t="shared" si="4"/>
        <v>100.75</v>
      </c>
      <c r="AB6" s="21">
        <f t="shared" si="4"/>
        <v>96.88</v>
      </c>
      <c r="AC6" s="21">
        <f t="shared" si="4"/>
        <v>95.18</v>
      </c>
      <c r="AD6" s="21" t="str">
        <f t="shared" si="4"/>
        <v>-</v>
      </c>
      <c r="AE6" s="21">
        <f t="shared" si="4"/>
        <v>106.57</v>
      </c>
      <c r="AF6" s="21">
        <f t="shared" si="4"/>
        <v>107.21</v>
      </c>
      <c r="AG6" s="21">
        <f t="shared" si="4"/>
        <v>107.08</v>
      </c>
      <c r="AH6" s="21">
        <f t="shared" si="4"/>
        <v>106.08</v>
      </c>
      <c r="AI6" s="20" t="str">
        <f>IF(AI7="","",IF(AI7="-","【-】","【"&amp;SUBSTITUTE(TEXT(AI7,"#,##0.00"),"-","△")&amp;"】"))</f>
        <v>【106.11】</v>
      </c>
      <c r="AJ6" s="21" t="str">
        <f>IF(AJ7="",NA(),AJ7)</f>
        <v>-</v>
      </c>
      <c r="AK6" s="21">
        <f t="shared" ref="AK6:AS6" si="5">IF(AK7="",NA(),AK7)</f>
        <v>115.65</v>
      </c>
      <c r="AL6" s="21">
        <f t="shared" si="5"/>
        <v>107.72</v>
      </c>
      <c r="AM6" s="21">
        <f t="shared" si="5"/>
        <v>118.49</v>
      </c>
      <c r="AN6" s="21">
        <f t="shared" si="5"/>
        <v>139.41999999999999</v>
      </c>
      <c r="AO6" s="21" t="str">
        <f t="shared" si="5"/>
        <v>-</v>
      </c>
      <c r="AP6" s="21">
        <f t="shared" si="5"/>
        <v>53.44</v>
      </c>
      <c r="AQ6" s="21">
        <f t="shared" si="5"/>
        <v>43.71</v>
      </c>
      <c r="AR6" s="21">
        <f t="shared" si="5"/>
        <v>45.94</v>
      </c>
      <c r="AS6" s="21">
        <f t="shared" si="5"/>
        <v>29.34</v>
      </c>
      <c r="AT6" s="20" t="str">
        <f>IF(AT7="","",IF(AT7="-","【-】","【"&amp;SUBSTITUTE(TEXT(AT7,"#,##0.00"),"-","△")&amp;"】"))</f>
        <v>【3.15】</v>
      </c>
      <c r="AU6" s="21" t="str">
        <f>IF(AU7="",NA(),AU7)</f>
        <v>-</v>
      </c>
      <c r="AV6" s="21">
        <f t="shared" ref="AV6:BD6" si="6">IF(AV7="",NA(),AV7)</f>
        <v>21.18</v>
      </c>
      <c r="AW6" s="21">
        <f t="shared" si="6"/>
        <v>36.909999999999997</v>
      </c>
      <c r="AX6" s="21">
        <f t="shared" si="6"/>
        <v>31.24</v>
      </c>
      <c r="AY6" s="21">
        <f t="shared" si="6"/>
        <v>29.87</v>
      </c>
      <c r="AZ6" s="21" t="str">
        <f t="shared" si="6"/>
        <v>-</v>
      </c>
      <c r="BA6" s="21">
        <f t="shared" si="6"/>
        <v>47.03</v>
      </c>
      <c r="BB6" s="21">
        <f t="shared" si="6"/>
        <v>40.67</v>
      </c>
      <c r="BC6" s="21">
        <f t="shared" si="6"/>
        <v>47.7</v>
      </c>
      <c r="BD6" s="21">
        <f t="shared" si="6"/>
        <v>50.59</v>
      </c>
      <c r="BE6" s="20" t="str">
        <f>IF(BE7="","",IF(BE7="-","【-】","【"&amp;SUBSTITUTE(TEXT(BE7,"#,##0.00"),"-","△")&amp;"】"))</f>
        <v>【73.44】</v>
      </c>
      <c r="BF6" s="21" t="str">
        <f>IF(BF7="",NA(),BF7)</f>
        <v>-</v>
      </c>
      <c r="BG6" s="21">
        <f t="shared" ref="BG6:BO6" si="7">IF(BG7="",NA(),BG7)</f>
        <v>3939.67</v>
      </c>
      <c r="BH6" s="21">
        <f t="shared" si="7"/>
        <v>3773.01</v>
      </c>
      <c r="BI6" s="21">
        <f t="shared" si="7"/>
        <v>3787.04</v>
      </c>
      <c r="BJ6" s="21">
        <f t="shared" si="7"/>
        <v>3810.74</v>
      </c>
      <c r="BK6" s="21" t="str">
        <f t="shared" si="7"/>
        <v>-</v>
      </c>
      <c r="BL6" s="21">
        <f t="shared" si="7"/>
        <v>1001.3</v>
      </c>
      <c r="BM6" s="21">
        <f t="shared" si="7"/>
        <v>1050.51</v>
      </c>
      <c r="BN6" s="21">
        <f t="shared" si="7"/>
        <v>1102.01</v>
      </c>
      <c r="BO6" s="21">
        <f t="shared" si="7"/>
        <v>987.36</v>
      </c>
      <c r="BP6" s="20" t="str">
        <f>IF(BP7="","",IF(BP7="-","【-】","【"&amp;SUBSTITUTE(TEXT(BP7,"#,##0.00"),"-","△")&amp;"】"))</f>
        <v>【652.82】</v>
      </c>
      <c r="BQ6" s="21" t="str">
        <f>IF(BQ7="",NA(),BQ7)</f>
        <v>-</v>
      </c>
      <c r="BR6" s="21">
        <f t="shared" ref="BR6:BZ6" si="8">IF(BR7="",NA(),BR7)</f>
        <v>83.35</v>
      </c>
      <c r="BS6" s="21">
        <f t="shared" si="8"/>
        <v>88.96</v>
      </c>
      <c r="BT6" s="21">
        <f t="shared" si="8"/>
        <v>88.49</v>
      </c>
      <c r="BU6" s="21">
        <f t="shared" si="8"/>
        <v>87.54</v>
      </c>
      <c r="BV6" s="21" t="str">
        <f t="shared" si="8"/>
        <v>-</v>
      </c>
      <c r="BW6" s="21">
        <f t="shared" si="8"/>
        <v>81.88</v>
      </c>
      <c r="BX6" s="21">
        <f t="shared" si="8"/>
        <v>82.65</v>
      </c>
      <c r="BY6" s="21">
        <f t="shared" si="8"/>
        <v>82.55</v>
      </c>
      <c r="BZ6" s="21">
        <f t="shared" si="8"/>
        <v>83.55</v>
      </c>
      <c r="CA6" s="20" t="str">
        <f>IF(CA7="","",IF(CA7="-","【-】","【"&amp;SUBSTITUTE(TEXT(CA7,"#,##0.00"),"-","△")&amp;"】"))</f>
        <v>【97.61】</v>
      </c>
      <c r="CB6" s="21" t="str">
        <f>IF(CB7="",NA(),CB7)</f>
        <v>-</v>
      </c>
      <c r="CC6" s="21">
        <f t="shared" ref="CC6:CK6" si="9">IF(CC7="",NA(),CC7)</f>
        <v>209.77</v>
      </c>
      <c r="CD6" s="21">
        <f t="shared" si="9"/>
        <v>194.21</v>
      </c>
      <c r="CE6" s="21">
        <f t="shared" si="9"/>
        <v>196.66</v>
      </c>
      <c r="CF6" s="21">
        <f t="shared" si="9"/>
        <v>198.54</v>
      </c>
      <c r="CG6" s="21" t="str">
        <f t="shared" si="9"/>
        <v>-</v>
      </c>
      <c r="CH6" s="21">
        <f t="shared" si="9"/>
        <v>187.55</v>
      </c>
      <c r="CI6" s="21">
        <f t="shared" si="9"/>
        <v>186.3</v>
      </c>
      <c r="CJ6" s="21">
        <f t="shared" si="9"/>
        <v>188.38</v>
      </c>
      <c r="CK6" s="21">
        <f t="shared" si="9"/>
        <v>185.98</v>
      </c>
      <c r="CL6" s="20" t="str">
        <f>IF(CL7="","",IF(CL7="-","【-】","【"&amp;SUBSTITUTE(TEXT(CL7,"#,##0.00"),"-","△")&amp;"】"))</f>
        <v>【138.29】</v>
      </c>
      <c r="CM6" s="21" t="str">
        <f>IF(CM7="",NA(),CM7)</f>
        <v>-</v>
      </c>
      <c r="CN6" s="21">
        <f t="shared" ref="CN6:CV6" si="10">IF(CN7="",NA(),CN7)</f>
        <v>56.24</v>
      </c>
      <c r="CO6" s="21">
        <f t="shared" si="10"/>
        <v>58.5</v>
      </c>
      <c r="CP6" s="21">
        <f t="shared" si="10"/>
        <v>59.49</v>
      </c>
      <c r="CQ6" s="21">
        <f t="shared" si="10"/>
        <v>58.96</v>
      </c>
      <c r="CR6" s="21" t="str">
        <f t="shared" si="10"/>
        <v>-</v>
      </c>
      <c r="CS6" s="21">
        <f t="shared" si="10"/>
        <v>50.94</v>
      </c>
      <c r="CT6" s="21">
        <f t="shared" si="10"/>
        <v>50.53</v>
      </c>
      <c r="CU6" s="21">
        <f t="shared" si="10"/>
        <v>51.42</v>
      </c>
      <c r="CV6" s="21">
        <f t="shared" si="10"/>
        <v>48.95</v>
      </c>
      <c r="CW6" s="20" t="str">
        <f>IF(CW7="","",IF(CW7="-","【-】","【"&amp;SUBSTITUTE(TEXT(CW7,"#,##0.00"),"-","△")&amp;"】"))</f>
        <v>【59.10】</v>
      </c>
      <c r="CX6" s="21" t="str">
        <f>IF(CX7="",NA(),CX7)</f>
        <v>-</v>
      </c>
      <c r="CY6" s="21">
        <f t="shared" ref="CY6:DG6" si="11">IF(CY7="",NA(),CY7)</f>
        <v>83.44</v>
      </c>
      <c r="CZ6" s="21">
        <f t="shared" si="11"/>
        <v>84.83</v>
      </c>
      <c r="DA6" s="21">
        <f t="shared" si="11"/>
        <v>85.13</v>
      </c>
      <c r="DB6" s="21">
        <f t="shared" si="11"/>
        <v>85.11</v>
      </c>
      <c r="DC6" s="21" t="str">
        <f t="shared" si="11"/>
        <v>-</v>
      </c>
      <c r="DD6" s="21">
        <f t="shared" si="11"/>
        <v>82.55</v>
      </c>
      <c r="DE6" s="21">
        <f t="shared" si="11"/>
        <v>82.08</v>
      </c>
      <c r="DF6" s="21">
        <f t="shared" si="11"/>
        <v>81.34</v>
      </c>
      <c r="DG6" s="21">
        <f t="shared" si="11"/>
        <v>81.14</v>
      </c>
      <c r="DH6" s="20" t="str">
        <f>IF(DH7="","",IF(DH7="-","【-】","【"&amp;SUBSTITUTE(TEXT(DH7,"#,##0.00"),"-","△")&amp;"】"))</f>
        <v>【95.82】</v>
      </c>
      <c r="DI6" s="21" t="str">
        <f>IF(DI7="",NA(),DI7)</f>
        <v>-</v>
      </c>
      <c r="DJ6" s="21">
        <f t="shared" ref="DJ6:DR6" si="12">IF(DJ7="",NA(),DJ7)</f>
        <v>3.28</v>
      </c>
      <c r="DK6" s="21">
        <f t="shared" si="12"/>
        <v>6.1</v>
      </c>
      <c r="DL6" s="21">
        <f t="shared" si="12"/>
        <v>8.74</v>
      </c>
      <c r="DM6" s="21">
        <f t="shared" si="12"/>
        <v>11.44</v>
      </c>
      <c r="DN6" s="21" t="str">
        <f t="shared" si="12"/>
        <v>-</v>
      </c>
      <c r="DO6" s="21">
        <f t="shared" si="12"/>
        <v>15.85</v>
      </c>
      <c r="DP6" s="21">
        <f t="shared" si="12"/>
        <v>12.7</v>
      </c>
      <c r="DQ6" s="21">
        <f t="shared" si="12"/>
        <v>14.65</v>
      </c>
      <c r="DR6" s="21">
        <f t="shared" si="12"/>
        <v>16.11</v>
      </c>
      <c r="DS6" s="20" t="str">
        <f>IF(DS7="","",IF(DS7="-","【-】","【"&amp;SUBSTITUTE(TEXT(DS7,"#,##0.00"),"-","△")&amp;"】"))</f>
        <v>【39.74】</v>
      </c>
      <c r="DT6" s="21" t="str">
        <f>IF(DT7="",NA(),DT7)</f>
        <v>-</v>
      </c>
      <c r="DU6" s="20">
        <f t="shared" ref="DU6:EC6" si="13">IF(DU7="",NA(),DU7)</f>
        <v>0</v>
      </c>
      <c r="DV6" s="20">
        <f t="shared" si="13"/>
        <v>0</v>
      </c>
      <c r="DW6" s="20">
        <f t="shared" si="13"/>
        <v>0</v>
      </c>
      <c r="DX6" s="21">
        <f t="shared" si="13"/>
        <v>2.34</v>
      </c>
      <c r="DY6" s="21" t="str">
        <f t="shared" si="13"/>
        <v>-</v>
      </c>
      <c r="DZ6" s="20">
        <f t="shared" si="13"/>
        <v>0</v>
      </c>
      <c r="EA6" s="20">
        <f t="shared" si="13"/>
        <v>0</v>
      </c>
      <c r="EB6" s="21">
        <f t="shared" si="13"/>
        <v>0.1</v>
      </c>
      <c r="EC6" s="21">
        <f t="shared" si="13"/>
        <v>0.17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1.65</v>
      </c>
      <c r="EM6" s="21">
        <f t="shared" si="14"/>
        <v>0.14000000000000001</v>
      </c>
      <c r="EN6" s="21">
        <f t="shared" si="14"/>
        <v>0.08</v>
      </c>
      <c r="EO6" s="20" t="str">
        <f>IF(EO7="","",IF(EO7="-","【-】","【"&amp;SUBSTITUTE(TEXT(EO7,"#,##0.00"),"-","△")&amp;"】"))</f>
        <v>【0.23】</v>
      </c>
    </row>
    <row r="7" spans="1:148" s="22" customFormat="1" x14ac:dyDescent="0.2">
      <c r="A7" s="14"/>
      <c r="B7" s="23">
        <v>2022</v>
      </c>
      <c r="C7" s="23">
        <v>262030</v>
      </c>
      <c r="D7" s="23">
        <v>46</v>
      </c>
      <c r="E7" s="23">
        <v>17</v>
      </c>
      <c r="F7" s="23">
        <v>1</v>
      </c>
      <c r="G7" s="23">
        <v>0</v>
      </c>
      <c r="H7" s="23" t="s">
        <v>96</v>
      </c>
      <c r="I7" s="23" t="s">
        <v>97</v>
      </c>
      <c r="J7" s="23" t="s">
        <v>98</v>
      </c>
      <c r="K7" s="23" t="s">
        <v>99</v>
      </c>
      <c r="L7" s="23" t="s">
        <v>100</v>
      </c>
      <c r="M7" s="23" t="s">
        <v>101</v>
      </c>
      <c r="N7" s="24" t="s">
        <v>102</v>
      </c>
      <c r="O7" s="24">
        <v>37.61</v>
      </c>
      <c r="P7" s="24">
        <v>52.21</v>
      </c>
      <c r="Q7" s="24">
        <v>96.15</v>
      </c>
      <c r="R7" s="24">
        <v>2750</v>
      </c>
      <c r="S7" s="24">
        <v>31959</v>
      </c>
      <c r="T7" s="24">
        <v>347.1</v>
      </c>
      <c r="U7" s="24">
        <v>92.07</v>
      </c>
      <c r="V7" s="24">
        <v>16566</v>
      </c>
      <c r="W7" s="24">
        <v>4.7</v>
      </c>
      <c r="X7" s="24">
        <v>3524.68</v>
      </c>
      <c r="Y7" s="24" t="s">
        <v>102</v>
      </c>
      <c r="Z7" s="24">
        <v>103.38</v>
      </c>
      <c r="AA7" s="24">
        <v>100.75</v>
      </c>
      <c r="AB7" s="24">
        <v>96.88</v>
      </c>
      <c r="AC7" s="24">
        <v>95.18</v>
      </c>
      <c r="AD7" s="24" t="s">
        <v>102</v>
      </c>
      <c r="AE7" s="24">
        <v>106.57</v>
      </c>
      <c r="AF7" s="24">
        <v>107.21</v>
      </c>
      <c r="AG7" s="24">
        <v>107.08</v>
      </c>
      <c r="AH7" s="24">
        <v>106.08</v>
      </c>
      <c r="AI7" s="24">
        <v>106.11</v>
      </c>
      <c r="AJ7" s="24" t="s">
        <v>102</v>
      </c>
      <c r="AK7" s="24">
        <v>115.65</v>
      </c>
      <c r="AL7" s="24">
        <v>107.72</v>
      </c>
      <c r="AM7" s="24">
        <v>118.49</v>
      </c>
      <c r="AN7" s="24">
        <v>139.41999999999999</v>
      </c>
      <c r="AO7" s="24" t="s">
        <v>102</v>
      </c>
      <c r="AP7" s="24">
        <v>53.44</v>
      </c>
      <c r="AQ7" s="24">
        <v>43.71</v>
      </c>
      <c r="AR7" s="24">
        <v>45.94</v>
      </c>
      <c r="AS7" s="24">
        <v>29.34</v>
      </c>
      <c r="AT7" s="24">
        <v>3.15</v>
      </c>
      <c r="AU7" s="24" t="s">
        <v>102</v>
      </c>
      <c r="AV7" s="24">
        <v>21.18</v>
      </c>
      <c r="AW7" s="24">
        <v>36.909999999999997</v>
      </c>
      <c r="AX7" s="24">
        <v>31.24</v>
      </c>
      <c r="AY7" s="24">
        <v>29.87</v>
      </c>
      <c r="AZ7" s="24" t="s">
        <v>102</v>
      </c>
      <c r="BA7" s="24">
        <v>47.03</v>
      </c>
      <c r="BB7" s="24">
        <v>40.67</v>
      </c>
      <c r="BC7" s="24">
        <v>47.7</v>
      </c>
      <c r="BD7" s="24">
        <v>50.59</v>
      </c>
      <c r="BE7" s="24">
        <v>73.44</v>
      </c>
      <c r="BF7" s="24" t="s">
        <v>102</v>
      </c>
      <c r="BG7" s="24">
        <v>3939.67</v>
      </c>
      <c r="BH7" s="24">
        <v>3773.01</v>
      </c>
      <c r="BI7" s="24">
        <v>3787.04</v>
      </c>
      <c r="BJ7" s="24">
        <v>3810.74</v>
      </c>
      <c r="BK7" s="24" t="s">
        <v>102</v>
      </c>
      <c r="BL7" s="24">
        <v>1001.3</v>
      </c>
      <c r="BM7" s="24">
        <v>1050.51</v>
      </c>
      <c r="BN7" s="24">
        <v>1102.01</v>
      </c>
      <c r="BO7" s="24">
        <v>987.36</v>
      </c>
      <c r="BP7" s="24">
        <v>652.82000000000005</v>
      </c>
      <c r="BQ7" s="24" t="s">
        <v>102</v>
      </c>
      <c r="BR7" s="24">
        <v>83.35</v>
      </c>
      <c r="BS7" s="24">
        <v>88.96</v>
      </c>
      <c r="BT7" s="24">
        <v>88.49</v>
      </c>
      <c r="BU7" s="24">
        <v>87.54</v>
      </c>
      <c r="BV7" s="24" t="s">
        <v>102</v>
      </c>
      <c r="BW7" s="24">
        <v>81.88</v>
      </c>
      <c r="BX7" s="24">
        <v>82.65</v>
      </c>
      <c r="BY7" s="24">
        <v>82.55</v>
      </c>
      <c r="BZ7" s="24">
        <v>83.55</v>
      </c>
      <c r="CA7" s="24">
        <v>97.61</v>
      </c>
      <c r="CB7" s="24" t="s">
        <v>102</v>
      </c>
      <c r="CC7" s="24">
        <v>209.77</v>
      </c>
      <c r="CD7" s="24">
        <v>194.21</v>
      </c>
      <c r="CE7" s="24">
        <v>196.66</v>
      </c>
      <c r="CF7" s="24">
        <v>198.54</v>
      </c>
      <c r="CG7" s="24" t="s">
        <v>102</v>
      </c>
      <c r="CH7" s="24">
        <v>187.55</v>
      </c>
      <c r="CI7" s="24">
        <v>186.3</v>
      </c>
      <c r="CJ7" s="24">
        <v>188.38</v>
      </c>
      <c r="CK7" s="24">
        <v>185.98</v>
      </c>
      <c r="CL7" s="24">
        <v>138.29</v>
      </c>
      <c r="CM7" s="24" t="s">
        <v>102</v>
      </c>
      <c r="CN7" s="24">
        <v>56.24</v>
      </c>
      <c r="CO7" s="24">
        <v>58.5</v>
      </c>
      <c r="CP7" s="24">
        <v>59.49</v>
      </c>
      <c r="CQ7" s="24">
        <v>58.96</v>
      </c>
      <c r="CR7" s="24" t="s">
        <v>102</v>
      </c>
      <c r="CS7" s="24">
        <v>50.94</v>
      </c>
      <c r="CT7" s="24">
        <v>50.53</v>
      </c>
      <c r="CU7" s="24">
        <v>51.42</v>
      </c>
      <c r="CV7" s="24">
        <v>48.95</v>
      </c>
      <c r="CW7" s="24">
        <v>59.1</v>
      </c>
      <c r="CX7" s="24" t="s">
        <v>102</v>
      </c>
      <c r="CY7" s="24">
        <v>83.44</v>
      </c>
      <c r="CZ7" s="24">
        <v>84.83</v>
      </c>
      <c r="DA7" s="24">
        <v>85.13</v>
      </c>
      <c r="DB7" s="24">
        <v>85.11</v>
      </c>
      <c r="DC7" s="24" t="s">
        <v>102</v>
      </c>
      <c r="DD7" s="24">
        <v>82.55</v>
      </c>
      <c r="DE7" s="24">
        <v>82.08</v>
      </c>
      <c r="DF7" s="24">
        <v>81.34</v>
      </c>
      <c r="DG7" s="24">
        <v>81.14</v>
      </c>
      <c r="DH7" s="24">
        <v>95.82</v>
      </c>
      <c r="DI7" s="24" t="s">
        <v>102</v>
      </c>
      <c r="DJ7" s="24">
        <v>3.28</v>
      </c>
      <c r="DK7" s="24">
        <v>6.1</v>
      </c>
      <c r="DL7" s="24">
        <v>8.74</v>
      </c>
      <c r="DM7" s="24">
        <v>11.44</v>
      </c>
      <c r="DN7" s="24" t="s">
        <v>102</v>
      </c>
      <c r="DO7" s="24">
        <v>15.85</v>
      </c>
      <c r="DP7" s="24">
        <v>12.7</v>
      </c>
      <c r="DQ7" s="24">
        <v>14.65</v>
      </c>
      <c r="DR7" s="24">
        <v>16.11</v>
      </c>
      <c r="DS7" s="24">
        <v>39.74</v>
      </c>
      <c r="DT7" s="24" t="s">
        <v>102</v>
      </c>
      <c r="DU7" s="24">
        <v>0</v>
      </c>
      <c r="DV7" s="24">
        <v>0</v>
      </c>
      <c r="DW7" s="24">
        <v>0</v>
      </c>
      <c r="DX7" s="24">
        <v>2.34</v>
      </c>
      <c r="DY7" s="24" t="s">
        <v>102</v>
      </c>
      <c r="DZ7" s="24">
        <v>0</v>
      </c>
      <c r="EA7" s="24">
        <v>0</v>
      </c>
      <c r="EB7" s="24">
        <v>0.1</v>
      </c>
      <c r="EC7" s="24">
        <v>0.17</v>
      </c>
      <c r="ED7" s="24">
        <v>7.62</v>
      </c>
      <c r="EE7" s="24" t="s">
        <v>102</v>
      </c>
      <c r="EF7" s="24">
        <v>0</v>
      </c>
      <c r="EG7" s="24">
        <v>0</v>
      </c>
      <c r="EH7" s="24">
        <v>0</v>
      </c>
      <c r="EI7" s="24">
        <v>0</v>
      </c>
      <c r="EJ7" s="24" t="s">
        <v>102</v>
      </c>
      <c r="EK7" s="24">
        <v>0.15</v>
      </c>
      <c r="EL7" s="24">
        <v>1.65</v>
      </c>
      <c r="EM7" s="24">
        <v>0.14000000000000001</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2024-02-08T02:52:34Z</cp:lastPrinted>
  <dcterms:created xsi:type="dcterms:W3CDTF">2023-12-12T00:48:31Z</dcterms:created>
  <dcterms:modified xsi:type="dcterms:W3CDTF">2024-02-08T02:52:38Z</dcterms:modified>
  <cp:category/>
</cp:coreProperties>
</file>