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G:\02財政課\2023(R5)\12公営企業決算統計\01 通知・決算・資料\03 その他照会（経営比較分析含む）\0117【京都府26〆】公営企業に係る経営比較分析表（令和４年度決算）の分析等について（依頼）\03提出\駐車場\"/>
    </mc:Choice>
  </mc:AlternateContent>
  <xr:revisionPtr revIDLastSave="0" documentId="13_ncr:1_{871375CA-16A7-47BC-8810-0BC3C71B46BF}" xr6:coauthVersionLast="36" xr6:coauthVersionMax="36" xr10:uidLastSave="{00000000-0000-0000-0000-000000000000}"/>
  <workbookProtection workbookAlgorithmName="SHA-512" workbookHashValue="Y+xI5Ju7J2ffL3vuM5RvEB6POo1Yt0L2y4nSNbazu1I9wWAtHo9gVKEzMVyTrsofkl4dPQZZFEw5qI2JO8GibQ==" workbookSaltValue="JeD5t0hRCvH6q2mwibvHF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IE76" i="4"/>
  <c r="GQ30" i="4"/>
  <c r="BZ51" i="4"/>
  <c r="BZ30" i="4"/>
  <c r="BG51" i="4"/>
  <c r="FX30" i="4"/>
  <c r="BG30" i="4"/>
  <c r="FX51" i="4"/>
  <c r="AV76" i="4"/>
  <c r="KO51" i="4"/>
  <c r="HP76" i="4"/>
  <c r="LE76" i="4"/>
  <c r="KO30" i="4"/>
  <c r="HA76" i="4"/>
  <c r="AN51" i="4"/>
  <c r="FE30" i="4"/>
  <c r="AG76" i="4"/>
  <c r="KP76" i="4"/>
  <c r="FE51" i="4"/>
  <c r="JV30" i="4"/>
  <c r="AN30" i="4"/>
  <c r="JV51" i="4"/>
  <c r="R76" i="4"/>
  <c r="KA76" i="4"/>
  <c r="EL51" i="4"/>
  <c r="JC30" i="4"/>
  <c r="GL76" i="4"/>
  <c r="U51" i="4"/>
  <c r="EL30" i="4"/>
  <c r="U30" i="4"/>
  <c r="JC51"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<sst xmlns="http://schemas.openxmlformats.org/spreadsheetml/2006/main" count="278" uniqueCount="144">
  <si>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</si>
  <si>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</si>
  <si>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</si>
  <si>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</si>
  <si>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</si>
  <si>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</si>
  <si>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</si>
  <si>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</si>
  <si>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</si>
  <si>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</si>
  <si>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</si>
  <si>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</si>
  <si>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</si>
  <si>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</si>
  <si>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</si>
  <si>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</si>
  <si>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</si>
  <si>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</si>
  <si>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</si>
  <si>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</si>
  <si>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</si>
  <si>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</si>
  <si>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</si>
  <si>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</si>
  <si>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</si>
  <si>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</si>
  <si>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</si>
  <si>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</si>
  <si>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</si>
  <si>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</si>
  <si>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</si>
  <si>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</si>
  <si>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</si>
  <si>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</si>
  <si>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</si>
  <si>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</si>
  <si>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</si>
  <si>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</si>
  <si>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</si>
  <si>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</si>
  <si>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</si>
  <si>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</si>
  <si>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</si>
  <si>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</si>
  <si>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</si>
  <si>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</si>
  <si>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</si>
  <si>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</si>
  <si>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</si>
  <si>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</si>
  <si>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</si>
  <si>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</si>
  <si>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</si>
  <si>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</si>
  <si>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</si>
  <si>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</si>
  <si>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</si>
  <si>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</si>
  <si>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</si>
  <si>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</si>
  <si>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</si>
  <si>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</si>
  <si>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</si>
  <si>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</si>
  <si>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</si>
  <si>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</si>
  <si>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</si>
  <si>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</si>
  <si>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</si>
  <si>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</si>
  <si>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</si>
  <si>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</si>
  <si>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</si>
  <si>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</si>
  <si>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</si>
  <si>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</si>
  <si>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</si>
  <si>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</si>
  <si>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</si>
  <si>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</si>
  <si>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</si>
  <si>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</si>
  <si>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</si>
  <si>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</si>
  <si>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</si>
  <si>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</si>
  <si>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</si>
  <si>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</si>
  <si>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</si>
  <si>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</si>
  <si>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</si>
  <si>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</si>
  <si>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</si>
  <si>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</si>
  <si>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</si>
  <si>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</si>
  <si>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</si>
  <si>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</si>
  <si>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</si>
  <si>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</si>
  <si>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</si>
  <si>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</si>
  <si>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</si>
  <si>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</si>
  <si>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</si>
  <si>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</si>
  <si>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</si>
  <si>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</si>
  <si>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</si>
  <si>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</si>
  <si>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</si>
  <si>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</si>
  <si>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</si>
  <si>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</si>
  <si>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</si>
  <si>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当該値(N-3)</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</si>
  <si>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</si>
  <si>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</si>
  <si>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</si>
  <si>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</si>
  <si>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</si>
  <si>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</si>
  <si>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</si>
  <si>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</si>
  <si>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南田辺駐車場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</si>
  <si>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</si>
  <si>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</si>
  <si>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</si>
  <si>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</si>
  <si>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</si>
  <si>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</si>
  <si>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</si>
  <si>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</si>
  <si>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</si>
  <si>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</si>
  <si>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</si>
  <si>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</si>
  <si>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</si>
  <si>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</si>
  <si>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</si>
  <si>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駐車場利用者の多くが、市の窓口がある西総合会館を利用している。そのため滞在時間は、ほぼ1時間未満であることから、稼働率は高く、多くの市民が利用する重要な駐車場であると考えている。</t>
    <phoneticPr fontId="5"/>
  </si>
  <si>
    <t xml:space="preserve"> 完全にコロナ禍から脱却し利用が回復。公共駐車場としての重要な役割を果たしている。</t>
    <rPh sb="16" eb="18">
      <t>カイフク</t>
    </rPh>
    <phoneticPr fontId="5"/>
  </si>
  <si>
    <t>　一時期下落傾向にあった周辺地価は、近年下げ止まり傾向にある。隣接する西総合会館の駐車台数は需要に比べ少なく、自動車が主要な交通手段である本市において本駐車場は重要であり、不可欠な施設である。
　なお、耐用年数の経過による精算機等料金収受システムの更新を予定しており、その設備投資が課題である。</t>
    <rPh sb="141" eb="143">
      <t>カダイ</t>
    </rPh>
    <phoneticPr fontId="5"/>
  </si>
  <si>
    <t>　 駐車場の利用者の多くが、隣接する西総合会館利用者であり、その特徴は1台あたりの駐車場利用時間が短く、公共施設利用者割引(1時間以内無料)に該当する。そのため、料金収入の増加は望めず、収益的収支比率やEBITDAは類似施設平均値と比較すると数値が低い傾向にある。
　なお、近年駐車場の利用者が減少していたが、完全にコロナ禍から脱却し稼働率が改善。また、委託業務改善による経費削減効果もありに収益性は向上した。</t>
    <rPh sb="6" eb="9">
      <t>リヨウシャ</t>
    </rPh>
    <rPh sb="137" eb="139">
      <t>キンネン</t>
    </rPh>
    <rPh sb="145" eb="146">
      <t>シャ</t>
    </rPh>
    <rPh sb="155" eb="157">
      <t>カンゼン</t>
    </rPh>
    <rPh sb="190" eb="192">
      <t>コウカ</t>
    </rPh>
    <rPh sb="196" eb="198">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</si>
</sst>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187.5</c:v>
                </c:pt>
                <c:pt idx="1">
                  <c:v>175.1</c:v>
                </c:pt>
                <c:pt idx="2">
                  <c:v>90.7</c:v>
                </c:pt>
                <c:pt idx="3">
                  <c:v>104.5</c:v>
                </c:pt>
                <c:pt idx="4">
                  <c:v>212.6</c:v>
                </c:pt>
              </c:numCache>
            </c:numRef>
          </c:val>
          <c:extLst>
            <c:ext xmlns:c16="http://schemas.microsoft.com/office/drawing/2014/chart" uri="{C3380CC4-5D6E-409C-BE32-E72D297353CC}">
              <c16:uniqueId val="{00000000-EF6C-44B2-AE6F-C4784BDB602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EF6C-44B2-AE6F-C4784BDB602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2C-47E5-90F6-A4F35F3524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512C-47E5-90F6-A4F35F3524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9AD-43E7-9D35-3554109A13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AD-43E7-9D35-3554109A13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C47-4C86-9986-8323411505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C47-4C86-9986-8323411505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79-4BEF-AE34-9FC48EA0F5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2579-4BEF-AE34-9FC48EA0F5F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DEA-425C-9483-AD6A0CC8C4F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ADEA-425C-9483-AD6A0CC8C4F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188.7</c:v>
                </c:pt>
                <c:pt idx="1">
                  <c:v>202.8</c:v>
                </c:pt>
                <c:pt idx="2">
                  <c:v>171.8</c:v>
                </c:pt>
                <c:pt idx="3">
                  <c:v>174.6</c:v>
                </c:pt>
                <c:pt idx="4">
                  <c:v>214.1</c:v>
                </c:pt>
              </c:numCache>
            </c:numRef>
          </c:val>
          <c:extLst>
            <c:ext xmlns:c16="http://schemas.microsoft.com/office/drawing/2014/chart" uri="{C3380CC4-5D6E-409C-BE32-E72D297353CC}">
              <c16:uniqueId val="{00000000-CAD4-49B5-AD80-9147A3419C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CAD4-49B5-AD80-9147A3419C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36.700000000000003</c:v>
                </c:pt>
                <c:pt idx="1">
                  <c:v>42.3</c:v>
                </c:pt>
                <c:pt idx="2">
                  <c:v>-11</c:v>
                </c:pt>
                <c:pt idx="3">
                  <c:v>3.8</c:v>
                </c:pt>
                <c:pt idx="4">
                  <c:v>53</c:v>
                </c:pt>
              </c:numCache>
            </c:numRef>
          </c:val>
          <c:extLst>
            <c:ext xmlns:c16="http://schemas.microsoft.com/office/drawing/2014/chart" uri="{C3380CC4-5D6E-409C-BE32-E72D297353CC}">
              <c16:uniqueId val="{00000000-BA1E-4294-8D0B-18B7FF91AED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BA1E-4294-8D0B-18B7FF91AED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2474</c:v>
                </c:pt>
                <c:pt idx="1">
                  <c:v>2008</c:v>
                </c:pt>
                <c:pt idx="2">
                  <c:v>-328</c:v>
                </c:pt>
                <c:pt idx="3">
                  <c:v>145</c:v>
                </c:pt>
                <c:pt idx="4">
                  <c:v>2248</c:v>
                </c:pt>
              </c:numCache>
            </c:numRef>
          </c:val>
          <c:extLst>
            <c:ext xmlns:c16="http://schemas.microsoft.com/office/drawing/2014/chart" uri="{C3380CC4-5D6E-409C-BE32-E72D297353CC}">
              <c16:uniqueId val="{00000000-5D70-4222-94E8-A4E3364B142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5D70-4222-94E8-A4E3364B142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K10"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京都府舞鶴市　南田辺駐車場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1989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187.5</v>
      </c>
      <c r="V31" s="98"/>
      <c r="W31" s="98"/>
      <c r="X31" s="98"/>
      <c r="Y31" s="98"/>
      <c r="Z31" s="98"/>
      <c r="AA31" s="98"/>
      <c r="AB31" s="98"/>
      <c r="AC31" s="98"/>
      <c r="AD31" s="98"/>
      <c r="AE31" s="98"/>
      <c r="AF31" s="98"/>
      <c r="AG31" s="98"/>
      <c r="AH31" s="98"/>
      <c r="AI31" s="98"/>
      <c r="AJ31" s="98"/>
      <c r="AK31" s="98"/>
      <c r="AL31" s="98"/>
      <c r="AM31" s="98"/>
      <c r="AN31" s="98">
        <f>データ!Z7</f>
        <v>175.1</v>
      </c>
      <c r="AO31" s="98"/>
      <c r="AP31" s="98"/>
      <c r="AQ31" s="98"/>
      <c r="AR31" s="98"/>
      <c r="AS31" s="98"/>
      <c r="AT31" s="98"/>
      <c r="AU31" s="98"/>
      <c r="AV31" s="98"/>
      <c r="AW31" s="98"/>
      <c r="AX31" s="98"/>
      <c r="AY31" s="98"/>
      <c r="AZ31" s="98"/>
      <c r="BA31" s="98"/>
      <c r="BB31" s="98"/>
      <c r="BC31" s="98"/>
      <c r="BD31" s="98"/>
      <c r="BE31" s="98"/>
      <c r="BF31" s="98"/>
      <c r="BG31" s="98">
        <f>データ!AA7</f>
        <v>90.7</v>
      </c>
      <c r="BH31" s="98"/>
      <c r="BI31" s="98"/>
      <c r="BJ31" s="98"/>
      <c r="BK31" s="98"/>
      <c r="BL31" s="98"/>
      <c r="BM31" s="98"/>
      <c r="BN31" s="98"/>
      <c r="BO31" s="98"/>
      <c r="BP31" s="98"/>
      <c r="BQ31" s="98"/>
      <c r="BR31" s="98"/>
      <c r="BS31" s="98"/>
      <c r="BT31" s="98"/>
      <c r="BU31" s="98"/>
      <c r="BV31" s="98"/>
      <c r="BW31" s="98"/>
      <c r="BX31" s="98"/>
      <c r="BY31" s="98"/>
      <c r="BZ31" s="98">
        <f>データ!AB7</f>
        <v>104.5</v>
      </c>
      <c r="CA31" s="98"/>
      <c r="CB31" s="98"/>
      <c r="CC31" s="98"/>
      <c r="CD31" s="98"/>
      <c r="CE31" s="98"/>
      <c r="CF31" s="98"/>
      <c r="CG31" s="98"/>
      <c r="CH31" s="98"/>
      <c r="CI31" s="98"/>
      <c r="CJ31" s="98"/>
      <c r="CK31" s="98"/>
      <c r="CL31" s="98"/>
      <c r="CM31" s="98"/>
      <c r="CN31" s="98"/>
      <c r="CO31" s="98"/>
      <c r="CP31" s="98"/>
      <c r="CQ31" s="98"/>
      <c r="CR31" s="98"/>
      <c r="CS31" s="98">
        <f>データ!AC7</f>
        <v>212.6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188.7</v>
      </c>
      <c r="JD31" s="67"/>
      <c r="JE31" s="67"/>
      <c r="JF31" s="67"/>
      <c r="JG31" s="67"/>
      <c r="JH31" s="67"/>
      <c r="JI31" s="67"/>
      <c r="JJ31" s="67"/>
      <c r="JK31" s="67"/>
      <c r="JL31" s="67"/>
      <c r="JM31" s="67"/>
      <c r="JN31" s="67"/>
      <c r="JO31" s="67"/>
      <c r="JP31" s="67"/>
      <c r="JQ31" s="67"/>
      <c r="JR31" s="67"/>
      <c r="JS31" s="67"/>
      <c r="JT31" s="67"/>
      <c r="JU31" s="68"/>
      <c r="JV31" s="66">
        <f>データ!DL7</f>
        <v>202.8</v>
      </c>
      <c r="JW31" s="67"/>
      <c r="JX31" s="67"/>
      <c r="JY31" s="67"/>
      <c r="JZ31" s="67"/>
      <c r="KA31" s="67"/>
      <c r="KB31" s="67"/>
      <c r="KC31" s="67"/>
      <c r="KD31" s="67"/>
      <c r="KE31" s="67"/>
      <c r="KF31" s="67"/>
      <c r="KG31" s="67"/>
      <c r="KH31" s="67"/>
      <c r="KI31" s="67"/>
      <c r="KJ31" s="67"/>
      <c r="KK31" s="67"/>
      <c r="KL31" s="67"/>
      <c r="KM31" s="67"/>
      <c r="KN31" s="68"/>
      <c r="KO31" s="66">
        <f>データ!DM7</f>
        <v>171.8</v>
      </c>
      <c r="KP31" s="67"/>
      <c r="KQ31" s="67"/>
      <c r="KR31" s="67"/>
      <c r="KS31" s="67"/>
      <c r="KT31" s="67"/>
      <c r="KU31" s="67"/>
      <c r="KV31" s="67"/>
      <c r="KW31" s="67"/>
      <c r="KX31" s="67"/>
      <c r="KY31" s="67"/>
      <c r="KZ31" s="67"/>
      <c r="LA31" s="67"/>
      <c r="LB31" s="67"/>
      <c r="LC31" s="67"/>
      <c r="LD31" s="67"/>
      <c r="LE31" s="67"/>
      <c r="LF31" s="67"/>
      <c r="LG31" s="68"/>
      <c r="LH31" s="66">
        <f>データ!DN7</f>
        <v>174.6</v>
      </c>
      <c r="LI31" s="67"/>
      <c r="LJ31" s="67"/>
      <c r="LK31" s="67"/>
      <c r="LL31" s="67"/>
      <c r="LM31" s="67"/>
      <c r="LN31" s="67"/>
      <c r="LO31" s="67"/>
      <c r="LP31" s="67"/>
      <c r="LQ31" s="67"/>
      <c r="LR31" s="67"/>
      <c r="LS31" s="67"/>
      <c r="LT31" s="67"/>
      <c r="LU31" s="67"/>
      <c r="LV31" s="67"/>
      <c r="LW31" s="67"/>
      <c r="LX31" s="67"/>
      <c r="LY31" s="67"/>
      <c r="LZ31" s="68"/>
      <c r="MA31" s="66">
        <f>データ!DO7</f>
        <v>214.1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36.700000000000003</v>
      </c>
      <c r="EM52" s="98"/>
      <c r="EN52" s="98"/>
      <c r="EO52" s="98"/>
      <c r="EP52" s="98"/>
      <c r="EQ52" s="98"/>
      <c r="ER52" s="98"/>
      <c r="ES52" s="98"/>
      <c r="ET52" s="98"/>
      <c r="EU52" s="98"/>
      <c r="EV52" s="98"/>
      <c r="EW52" s="98"/>
      <c r="EX52" s="98"/>
      <c r="EY52" s="98"/>
      <c r="EZ52" s="98"/>
      <c r="FA52" s="98"/>
      <c r="FB52" s="98"/>
      <c r="FC52" s="98"/>
      <c r="FD52" s="98"/>
      <c r="FE52" s="98">
        <f>データ!BG7</f>
        <v>42.3</v>
      </c>
      <c r="FF52" s="98"/>
      <c r="FG52" s="98"/>
      <c r="FH52" s="98"/>
      <c r="FI52" s="98"/>
      <c r="FJ52" s="98"/>
      <c r="FK52" s="98"/>
      <c r="FL52" s="98"/>
      <c r="FM52" s="98"/>
      <c r="FN52" s="98"/>
      <c r="FO52" s="98"/>
      <c r="FP52" s="98"/>
      <c r="FQ52" s="98"/>
      <c r="FR52" s="98"/>
      <c r="FS52" s="98"/>
      <c r="FT52" s="98"/>
      <c r="FU52" s="98"/>
      <c r="FV52" s="98"/>
      <c r="FW52" s="98"/>
      <c r="FX52" s="98">
        <f>データ!BH7</f>
        <v>-11</v>
      </c>
      <c r="FY52" s="98"/>
      <c r="FZ52" s="98"/>
      <c r="GA52" s="98"/>
      <c r="GB52" s="98"/>
      <c r="GC52" s="98"/>
      <c r="GD52" s="98"/>
      <c r="GE52" s="98"/>
      <c r="GF52" s="98"/>
      <c r="GG52" s="98"/>
      <c r="GH52" s="98"/>
      <c r="GI52" s="98"/>
      <c r="GJ52" s="98"/>
      <c r="GK52" s="98"/>
      <c r="GL52" s="98"/>
      <c r="GM52" s="98"/>
      <c r="GN52" s="98"/>
      <c r="GO52" s="98"/>
      <c r="GP52" s="98"/>
      <c r="GQ52" s="98">
        <f>データ!BI7</f>
        <v>3.8</v>
      </c>
      <c r="GR52" s="98"/>
      <c r="GS52" s="98"/>
      <c r="GT52" s="98"/>
      <c r="GU52" s="98"/>
      <c r="GV52" s="98"/>
      <c r="GW52" s="98"/>
      <c r="GX52" s="98"/>
      <c r="GY52" s="98"/>
      <c r="GZ52" s="98"/>
      <c r="HA52" s="98"/>
      <c r="HB52" s="98"/>
      <c r="HC52" s="98"/>
      <c r="HD52" s="98"/>
      <c r="HE52" s="98"/>
      <c r="HF52" s="98"/>
      <c r="HG52" s="98"/>
      <c r="HH52" s="98"/>
      <c r="HI52" s="98"/>
      <c r="HJ52" s="98">
        <f>データ!BJ7</f>
        <v>53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2474</v>
      </c>
      <c r="JD52" s="97"/>
      <c r="JE52" s="97"/>
      <c r="JF52" s="97"/>
      <c r="JG52" s="97"/>
      <c r="JH52" s="97"/>
      <c r="JI52" s="97"/>
      <c r="JJ52" s="97"/>
      <c r="JK52" s="97"/>
      <c r="JL52" s="97"/>
      <c r="JM52" s="97"/>
      <c r="JN52" s="97"/>
      <c r="JO52" s="97"/>
      <c r="JP52" s="97"/>
      <c r="JQ52" s="97"/>
      <c r="JR52" s="97"/>
      <c r="JS52" s="97"/>
      <c r="JT52" s="97"/>
      <c r="JU52" s="97"/>
      <c r="JV52" s="97">
        <f>データ!BR7</f>
        <v>2008</v>
      </c>
      <c r="JW52" s="97"/>
      <c r="JX52" s="97"/>
      <c r="JY52" s="97"/>
      <c r="JZ52" s="97"/>
      <c r="KA52" s="97"/>
      <c r="KB52" s="97"/>
      <c r="KC52" s="97"/>
      <c r="KD52" s="97"/>
      <c r="KE52" s="97"/>
      <c r="KF52" s="97"/>
      <c r="KG52" s="97"/>
      <c r="KH52" s="97"/>
      <c r="KI52" s="97"/>
      <c r="KJ52" s="97"/>
      <c r="KK52" s="97"/>
      <c r="KL52" s="97"/>
      <c r="KM52" s="97"/>
      <c r="KN52" s="97"/>
      <c r="KO52" s="97">
        <f>データ!BS7</f>
        <v>-328</v>
      </c>
      <c r="KP52" s="97"/>
      <c r="KQ52" s="97"/>
      <c r="KR52" s="97"/>
      <c r="KS52" s="97"/>
      <c r="KT52" s="97"/>
      <c r="KU52" s="97"/>
      <c r="KV52" s="97"/>
      <c r="KW52" s="97"/>
      <c r="KX52" s="97"/>
      <c r="KY52" s="97"/>
      <c r="KZ52" s="97"/>
      <c r="LA52" s="97"/>
      <c r="LB52" s="97"/>
      <c r="LC52" s="97"/>
      <c r="LD52" s="97"/>
      <c r="LE52" s="97"/>
      <c r="LF52" s="97"/>
      <c r="LG52" s="97"/>
      <c r="LH52" s="97">
        <f>データ!BT7</f>
        <v>145</v>
      </c>
      <c r="LI52" s="97"/>
      <c r="LJ52" s="97"/>
      <c r="LK52" s="97"/>
      <c r="LL52" s="97"/>
      <c r="LM52" s="97"/>
      <c r="LN52" s="97"/>
      <c r="LO52" s="97"/>
      <c r="LP52" s="97"/>
      <c r="LQ52" s="97"/>
      <c r="LR52" s="97"/>
      <c r="LS52" s="97"/>
      <c r="LT52" s="97"/>
      <c r="LU52" s="97"/>
      <c r="LV52" s="97"/>
      <c r="LW52" s="97"/>
      <c r="LX52" s="97"/>
      <c r="LY52" s="97"/>
      <c r="LZ52" s="97"/>
      <c r="MA52" s="97">
        <f>データ!BU7</f>
        <v>2248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55855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C/cNvBlXlAWT1IKhvzjTTXnXAfdTrZ11rBA88BFu9Ue2cWhgBa1FOYdZKGEyUNyegcYQXjjkpSBwRWIfhMWjQ==" saltValue="tYfUHAyTvVuFz/SRoMVO0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94</v>
      </c>
      <c r="AO5" s="47" t="s">
        <v>95</v>
      </c>
      <c r="AP5" s="47" t="s">
        <v>96</v>
      </c>
      <c r="AQ5" s="47" t="s">
        <v>97</v>
      </c>
      <c r="AR5" s="47" t="s">
        <v>98</v>
      </c>
      <c r="AS5" s="47" t="s">
        <v>99</v>
      </c>
      <c r="AT5" s="47" t="s">
        <v>100</v>
      </c>
      <c r="AU5" s="47" t="s">
        <v>101</v>
      </c>
      <c r="AV5" s="47" t="s">
        <v>91</v>
      </c>
      <c r="AW5" s="47" t="s">
        <v>104</v>
      </c>
      <c r="AX5" s="47" t="s">
        <v>105</v>
      </c>
      <c r="AY5" s="47" t="s">
        <v>106</v>
      </c>
      <c r="AZ5" s="47" t="s">
        <v>95</v>
      </c>
      <c r="BA5" s="47" t="s">
        <v>96</v>
      </c>
      <c r="BB5" s="47" t="s">
        <v>97</v>
      </c>
      <c r="BC5" s="47" t="s">
        <v>98</v>
      </c>
      <c r="BD5" s="47" t="s">
        <v>99</v>
      </c>
      <c r="BE5" s="47" t="s">
        <v>100</v>
      </c>
      <c r="BF5" s="47" t="s">
        <v>101</v>
      </c>
      <c r="BG5" s="47" t="s">
        <v>91</v>
      </c>
      <c r="BH5" s="47" t="s">
        <v>107</v>
      </c>
      <c r="BI5" s="47" t="s">
        <v>108</v>
      </c>
      <c r="BJ5" s="47" t="s">
        <v>109</v>
      </c>
      <c r="BK5" s="47" t="s">
        <v>95</v>
      </c>
      <c r="BL5" s="47" t="s">
        <v>96</v>
      </c>
      <c r="BM5" s="47" t="s">
        <v>97</v>
      </c>
      <c r="BN5" s="47" t="s">
        <v>98</v>
      </c>
      <c r="BO5" s="47" t="s">
        <v>99</v>
      </c>
      <c r="BP5" s="47" t="s">
        <v>100</v>
      </c>
      <c r="BQ5" s="47" t="s">
        <v>110</v>
      </c>
      <c r="BR5" s="47" t="s">
        <v>111</v>
      </c>
      <c r="BS5" s="47" t="s">
        <v>107</v>
      </c>
      <c r="BT5" s="47" t="s">
        <v>112</v>
      </c>
      <c r="BU5" s="47" t="s">
        <v>106</v>
      </c>
      <c r="BV5" s="47" t="s">
        <v>95</v>
      </c>
      <c r="BW5" s="47" t="s">
        <v>96</v>
      </c>
      <c r="BX5" s="47" t="s">
        <v>97</v>
      </c>
      <c r="BY5" s="47" t="s">
        <v>98</v>
      </c>
      <c r="BZ5" s="47" t="s">
        <v>99</v>
      </c>
      <c r="CA5" s="47" t="s">
        <v>100</v>
      </c>
      <c r="CB5" s="47" t="s">
        <v>110</v>
      </c>
      <c r="CC5" s="47" t="s">
        <v>91</v>
      </c>
      <c r="CD5" s="47" t="s">
        <v>113</v>
      </c>
      <c r="CE5" s="47" t="s">
        <v>103</v>
      </c>
      <c r="CF5" s="47" t="s">
        <v>114</v>
      </c>
      <c r="CG5" s="47" t="s">
        <v>95</v>
      </c>
      <c r="CH5" s="47" t="s">
        <v>96</v>
      </c>
      <c r="CI5" s="47" t="s">
        <v>97</v>
      </c>
      <c r="CJ5" s="47" t="s">
        <v>98</v>
      </c>
      <c r="CK5" s="47" t="s">
        <v>99</v>
      </c>
      <c r="CL5" s="47" t="s">
        <v>100</v>
      </c>
      <c r="CM5" s="145"/>
      <c r="CN5" s="145"/>
      <c r="CO5" s="47" t="s">
        <v>101</v>
      </c>
      <c r="CP5" s="47" t="s">
        <v>91</v>
      </c>
      <c r="CQ5" s="47" t="s">
        <v>104</v>
      </c>
      <c r="CR5" s="47" t="s">
        <v>108</v>
      </c>
      <c r="CS5" s="47" t="s">
        <v>114</v>
      </c>
      <c r="CT5" s="47" t="s">
        <v>95</v>
      </c>
      <c r="CU5" s="47" t="s">
        <v>96</v>
      </c>
      <c r="CV5" s="47" t="s">
        <v>97</v>
      </c>
      <c r="CW5" s="47" t="s">
        <v>98</v>
      </c>
      <c r="CX5" s="47" t="s">
        <v>99</v>
      </c>
      <c r="CY5" s="47" t="s">
        <v>100</v>
      </c>
      <c r="CZ5" s="47" t="s">
        <v>90</v>
      </c>
      <c r="DA5" s="47" t="s">
        <v>115</v>
      </c>
      <c r="DB5" s="47" t="s">
        <v>92</v>
      </c>
      <c r="DC5" s="47" t="s">
        <v>112</v>
      </c>
      <c r="DD5" s="47" t="s">
        <v>114</v>
      </c>
      <c r="DE5" s="47" t="s">
        <v>95</v>
      </c>
      <c r="DF5" s="47" t="s">
        <v>96</v>
      </c>
      <c r="DG5" s="47" t="s">
        <v>97</v>
      </c>
      <c r="DH5" s="47" t="s">
        <v>98</v>
      </c>
      <c r="DI5" s="47" t="s">
        <v>99</v>
      </c>
      <c r="DJ5" s="47" t="s">
        <v>35</v>
      </c>
      <c r="DK5" s="47" t="s">
        <v>101</v>
      </c>
      <c r="DL5" s="47" t="s">
        <v>116</v>
      </c>
      <c r="DM5" s="47" t="s">
        <v>92</v>
      </c>
      <c r="DN5" s="47" t="s">
        <v>112</v>
      </c>
      <c r="DO5" s="47" t="s">
        <v>114</v>
      </c>
      <c r="DP5" s="47" t="s">
        <v>95</v>
      </c>
      <c r="DQ5" s="47" t="s">
        <v>96</v>
      </c>
      <c r="DR5" s="47" t="s">
        <v>97</v>
      </c>
      <c r="DS5" s="47" t="s">
        <v>98</v>
      </c>
      <c r="DT5" s="47" t="s">
        <v>99</v>
      </c>
      <c r="DU5" s="47" t="s">
        <v>100</v>
      </c>
    </row>
    <row r="6" spans="1:125" s="54" customFormat="1" x14ac:dyDescent="0.15">
      <c r="A6" s="37" t="s">
        <v>117</v>
      </c>
      <c r="B6" s="48">
        <f>B8</f>
        <v>2022</v>
      </c>
      <c r="C6" s="48">
        <f t="shared" ref="C6:X6" si="1">C8</f>
        <v>262021</v>
      </c>
      <c r="D6" s="48">
        <f t="shared" si="1"/>
        <v>47</v>
      </c>
      <c r="E6" s="48">
        <f t="shared" si="1"/>
        <v>14</v>
      </c>
      <c r="F6" s="48">
        <f t="shared" si="1"/>
        <v>0</v>
      </c>
      <c r="G6" s="48">
        <f t="shared" si="1"/>
        <v>5</v>
      </c>
      <c r="H6" s="48" t="str">
        <f>SUBSTITUTE(H8,"　","")</f>
        <v>京都府舞鶴市</v>
      </c>
      <c r="I6" s="48" t="str">
        <f t="shared" si="1"/>
        <v>南田辺駐車場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45</v>
      </c>
      <c r="S6" s="50" t="str">
        <f t="shared" si="1"/>
        <v>公共施設</v>
      </c>
      <c r="T6" s="50" t="str">
        <f t="shared" si="1"/>
        <v>無</v>
      </c>
      <c r="U6" s="51">
        <f t="shared" si="1"/>
        <v>1989</v>
      </c>
      <c r="V6" s="51">
        <f t="shared" si="1"/>
        <v>71</v>
      </c>
      <c r="W6" s="51">
        <f t="shared" si="1"/>
        <v>100</v>
      </c>
      <c r="X6" s="50" t="str">
        <f t="shared" si="1"/>
        <v>無</v>
      </c>
      <c r="Y6" s="52">
        <f>IF(Y8="-",NA(),Y8)</f>
        <v>187.5</v>
      </c>
      <c r="Z6" s="52">
        <f t="shared" ref="Z6:AH6" si="2">IF(Z8="-",NA(),Z8)</f>
        <v>175.1</v>
      </c>
      <c r="AA6" s="52">
        <f t="shared" si="2"/>
        <v>90.7</v>
      </c>
      <c r="AB6" s="52">
        <f t="shared" si="2"/>
        <v>104.5</v>
      </c>
      <c r="AC6" s="52">
        <f t="shared" si="2"/>
        <v>212.6</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36.700000000000003</v>
      </c>
      <c r="BG6" s="52">
        <f t="shared" ref="BG6:BO6" si="5">IF(BG8="-",NA(),BG8)</f>
        <v>42.3</v>
      </c>
      <c r="BH6" s="52">
        <f t="shared" si="5"/>
        <v>-11</v>
      </c>
      <c r="BI6" s="52">
        <f t="shared" si="5"/>
        <v>3.8</v>
      </c>
      <c r="BJ6" s="52">
        <f t="shared" si="5"/>
        <v>53</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2474</v>
      </c>
      <c r="BR6" s="53">
        <f t="shared" ref="BR6:BZ6" si="6">IF(BR8="-",NA(),BR8)</f>
        <v>2008</v>
      </c>
      <c r="BS6" s="53">
        <f t="shared" si="6"/>
        <v>-328</v>
      </c>
      <c r="BT6" s="53">
        <f t="shared" si="6"/>
        <v>145</v>
      </c>
      <c r="BU6" s="53">
        <f t="shared" si="6"/>
        <v>2248</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118</v>
      </c>
      <c r="CM6" s="51">
        <f t="shared" ref="CM6:CN6" si="7">CM8</f>
        <v>55855</v>
      </c>
      <c r="CN6" s="51">
        <f t="shared" si="7"/>
        <v>20000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188.7</v>
      </c>
      <c r="DL6" s="52">
        <f t="shared" ref="DL6:DT6" si="9">IF(DL8="-",NA(),DL8)</f>
        <v>202.8</v>
      </c>
      <c r="DM6" s="52">
        <f t="shared" si="9"/>
        <v>171.8</v>
      </c>
      <c r="DN6" s="52">
        <f t="shared" si="9"/>
        <v>174.6</v>
      </c>
      <c r="DO6" s="52">
        <f t="shared" si="9"/>
        <v>214.1</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120</v>
      </c>
      <c r="B7" s="48">
        <f t="shared" ref="B7:X7" si="10">B8</f>
        <v>2022</v>
      </c>
      <c r="C7" s="48">
        <f t="shared" si="10"/>
        <v>262021</v>
      </c>
      <c r="D7" s="48">
        <f t="shared" si="10"/>
        <v>47</v>
      </c>
      <c r="E7" s="48">
        <f t="shared" si="10"/>
        <v>14</v>
      </c>
      <c r="F7" s="48">
        <f t="shared" si="10"/>
        <v>0</v>
      </c>
      <c r="G7" s="48">
        <f t="shared" si="10"/>
        <v>5</v>
      </c>
      <c r="H7" s="48" t="str">
        <f t="shared" si="10"/>
        <v>京都府　舞鶴市</v>
      </c>
      <c r="I7" s="48" t="str">
        <f t="shared" si="10"/>
        <v>南田辺駐車場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45</v>
      </c>
      <c r="S7" s="50" t="str">
        <f t="shared" si="10"/>
        <v>公共施設</v>
      </c>
      <c r="T7" s="50" t="str">
        <f t="shared" si="10"/>
        <v>無</v>
      </c>
      <c r="U7" s="51">
        <f t="shared" si="10"/>
        <v>1989</v>
      </c>
      <c r="V7" s="51">
        <f t="shared" si="10"/>
        <v>71</v>
      </c>
      <c r="W7" s="51">
        <f t="shared" si="10"/>
        <v>100</v>
      </c>
      <c r="X7" s="50" t="str">
        <f t="shared" si="10"/>
        <v>無</v>
      </c>
      <c r="Y7" s="52">
        <f>Y8</f>
        <v>187.5</v>
      </c>
      <c r="Z7" s="52">
        <f t="shared" ref="Z7:AH7" si="11">Z8</f>
        <v>175.1</v>
      </c>
      <c r="AA7" s="52">
        <f t="shared" si="11"/>
        <v>90.7</v>
      </c>
      <c r="AB7" s="52">
        <f t="shared" si="11"/>
        <v>104.5</v>
      </c>
      <c r="AC7" s="52">
        <f t="shared" si="11"/>
        <v>212.6</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36.700000000000003</v>
      </c>
      <c r="BG7" s="52">
        <f t="shared" ref="BG7:BO7" si="14">BG8</f>
        <v>42.3</v>
      </c>
      <c r="BH7" s="52">
        <f t="shared" si="14"/>
        <v>-11</v>
      </c>
      <c r="BI7" s="52">
        <f t="shared" si="14"/>
        <v>3.8</v>
      </c>
      <c r="BJ7" s="52">
        <f t="shared" si="14"/>
        <v>53</v>
      </c>
      <c r="BK7" s="52">
        <f t="shared" si="14"/>
        <v>33.700000000000003</v>
      </c>
      <c r="BL7" s="52">
        <f t="shared" si="14"/>
        <v>28.9</v>
      </c>
      <c r="BM7" s="52">
        <f t="shared" si="14"/>
        <v>-56.4</v>
      </c>
      <c r="BN7" s="52">
        <f t="shared" si="14"/>
        <v>16.899999999999999</v>
      </c>
      <c r="BO7" s="52">
        <f t="shared" si="14"/>
        <v>26.4</v>
      </c>
      <c r="BP7" s="49"/>
      <c r="BQ7" s="53">
        <f>BQ8</f>
        <v>2474</v>
      </c>
      <c r="BR7" s="53">
        <f t="shared" ref="BR7:BZ7" si="15">BR8</f>
        <v>2008</v>
      </c>
      <c r="BS7" s="53">
        <f t="shared" si="15"/>
        <v>-328</v>
      </c>
      <c r="BT7" s="53">
        <f t="shared" si="15"/>
        <v>145</v>
      </c>
      <c r="BU7" s="53">
        <f t="shared" si="15"/>
        <v>2248</v>
      </c>
      <c r="BV7" s="53">
        <f t="shared" si="15"/>
        <v>6546</v>
      </c>
      <c r="BW7" s="53">
        <f t="shared" si="15"/>
        <v>8262</v>
      </c>
      <c r="BX7" s="53">
        <f t="shared" si="15"/>
        <v>1059</v>
      </c>
      <c r="BY7" s="53">
        <f t="shared" si="15"/>
        <v>2866</v>
      </c>
      <c r="BZ7" s="53">
        <f t="shared" si="15"/>
        <v>4637</v>
      </c>
      <c r="CA7" s="51"/>
      <c r="CB7" s="52" t="s">
        <v>121</v>
      </c>
      <c r="CC7" s="52" t="s">
        <v>121</v>
      </c>
      <c r="CD7" s="52" t="s">
        <v>121</v>
      </c>
      <c r="CE7" s="52" t="s">
        <v>121</v>
      </c>
      <c r="CF7" s="52" t="s">
        <v>121</v>
      </c>
      <c r="CG7" s="52" t="s">
        <v>121</v>
      </c>
      <c r="CH7" s="52" t="s">
        <v>121</v>
      </c>
      <c r="CI7" s="52" t="s">
        <v>121</v>
      </c>
      <c r="CJ7" s="52" t="s">
        <v>121</v>
      </c>
      <c r="CK7" s="52" t="s">
        <v>122</v>
      </c>
      <c r="CL7" s="49"/>
      <c r="CM7" s="51">
        <f>CM8</f>
        <v>55855</v>
      </c>
      <c r="CN7" s="51">
        <f>CN8</f>
        <v>20000</v>
      </c>
      <c r="CO7" s="52" t="s">
        <v>121</v>
      </c>
      <c r="CP7" s="52" t="s">
        <v>121</v>
      </c>
      <c r="CQ7" s="52" t="s">
        <v>121</v>
      </c>
      <c r="CR7" s="52" t="s">
        <v>121</v>
      </c>
      <c r="CS7" s="52" t="s">
        <v>121</v>
      </c>
      <c r="CT7" s="52" t="s">
        <v>121</v>
      </c>
      <c r="CU7" s="52" t="s">
        <v>121</v>
      </c>
      <c r="CV7" s="52" t="s">
        <v>121</v>
      </c>
      <c r="CW7" s="52" t="s">
        <v>121</v>
      </c>
      <c r="CX7" s="52" t="s">
        <v>118</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188.7</v>
      </c>
      <c r="DL7" s="52">
        <f t="shared" ref="DL7:DT7" si="17">DL8</f>
        <v>202.8</v>
      </c>
      <c r="DM7" s="52">
        <f t="shared" si="17"/>
        <v>171.8</v>
      </c>
      <c r="DN7" s="52">
        <f t="shared" si="17"/>
        <v>174.6</v>
      </c>
      <c r="DO7" s="52">
        <f t="shared" si="17"/>
        <v>214.1</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262021</v>
      </c>
      <c r="D8" s="55">
        <v>47</v>
      </c>
      <c r="E8" s="55">
        <v>14</v>
      </c>
      <c r="F8" s="55">
        <v>0</v>
      </c>
      <c r="G8" s="55">
        <v>5</v>
      </c>
      <c r="H8" s="55" t="s">
        <v>123</v>
      </c>
      <c r="I8" s="55" t="s">
        <v>124</v>
      </c>
      <c r="J8" s="55" t="s">
        <v>125</v>
      </c>
      <c r="K8" s="55" t="s">
        <v>126</v>
      </c>
      <c r="L8" s="55" t="s">
        <v>127</v>
      </c>
      <c r="M8" s="55" t="s">
        <v>128</v>
      </c>
      <c r="N8" s="55" t="s">
        <v>129</v>
      </c>
      <c r="O8" s="56" t="s">
        <v>130</v>
      </c>
      <c r="P8" s="57" t="s">
        <v>131</v>
      </c>
      <c r="Q8" s="57" t="s">
        <v>132</v>
      </c>
      <c r="R8" s="58">
        <v>45</v>
      </c>
      <c r="S8" s="57" t="s">
        <v>133</v>
      </c>
      <c r="T8" s="57" t="s">
        <v>134</v>
      </c>
      <c r="U8" s="58">
        <v>1989</v>
      </c>
      <c r="V8" s="58">
        <v>71</v>
      </c>
      <c r="W8" s="58">
        <v>100</v>
      </c>
      <c r="X8" s="57" t="s">
        <v>134</v>
      </c>
      <c r="Y8" s="59">
        <v>187.5</v>
      </c>
      <c r="Z8" s="59">
        <v>175.1</v>
      </c>
      <c r="AA8" s="59">
        <v>90.7</v>
      </c>
      <c r="AB8" s="59">
        <v>104.5</v>
      </c>
      <c r="AC8" s="59">
        <v>212.6</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36.700000000000003</v>
      </c>
      <c r="BG8" s="59">
        <v>42.3</v>
      </c>
      <c r="BH8" s="59">
        <v>-11</v>
      </c>
      <c r="BI8" s="59">
        <v>3.8</v>
      </c>
      <c r="BJ8" s="59">
        <v>53</v>
      </c>
      <c r="BK8" s="59">
        <v>33.700000000000003</v>
      </c>
      <c r="BL8" s="59">
        <v>28.9</v>
      </c>
      <c r="BM8" s="59">
        <v>-56.4</v>
      </c>
      <c r="BN8" s="59">
        <v>16.899999999999999</v>
      </c>
      <c r="BO8" s="59">
        <v>26.4</v>
      </c>
      <c r="BP8" s="56">
        <v>12.8</v>
      </c>
      <c r="BQ8" s="60">
        <v>2474</v>
      </c>
      <c r="BR8" s="60">
        <v>2008</v>
      </c>
      <c r="BS8" s="60">
        <v>-328</v>
      </c>
      <c r="BT8" s="61">
        <v>145</v>
      </c>
      <c r="BU8" s="61">
        <v>2248</v>
      </c>
      <c r="BV8" s="60">
        <v>6546</v>
      </c>
      <c r="BW8" s="60">
        <v>8262</v>
      </c>
      <c r="BX8" s="60">
        <v>1059</v>
      </c>
      <c r="BY8" s="60">
        <v>2866</v>
      </c>
      <c r="BZ8" s="60">
        <v>4637</v>
      </c>
      <c r="CA8" s="58">
        <v>10556</v>
      </c>
      <c r="CB8" s="59" t="s">
        <v>127</v>
      </c>
      <c r="CC8" s="59" t="s">
        <v>127</v>
      </c>
      <c r="CD8" s="59" t="s">
        <v>127</v>
      </c>
      <c r="CE8" s="59" t="s">
        <v>127</v>
      </c>
      <c r="CF8" s="59" t="s">
        <v>127</v>
      </c>
      <c r="CG8" s="59" t="s">
        <v>127</v>
      </c>
      <c r="CH8" s="59" t="s">
        <v>127</v>
      </c>
      <c r="CI8" s="59" t="s">
        <v>127</v>
      </c>
      <c r="CJ8" s="59" t="s">
        <v>127</v>
      </c>
      <c r="CK8" s="59" t="s">
        <v>127</v>
      </c>
      <c r="CL8" s="56" t="s">
        <v>127</v>
      </c>
      <c r="CM8" s="58">
        <v>55855</v>
      </c>
      <c r="CN8" s="58">
        <v>20000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51.7</v>
      </c>
      <c r="DF8" s="59">
        <v>51.5</v>
      </c>
      <c r="DG8" s="59">
        <v>764.6</v>
      </c>
      <c r="DH8" s="59">
        <v>72.599999999999994</v>
      </c>
      <c r="DI8" s="59">
        <v>50.4</v>
      </c>
      <c r="DJ8" s="56">
        <v>72.2</v>
      </c>
      <c r="DK8" s="59">
        <v>188.7</v>
      </c>
      <c r="DL8" s="59">
        <v>202.8</v>
      </c>
      <c r="DM8" s="59">
        <v>171.8</v>
      </c>
      <c r="DN8" s="59">
        <v>174.6</v>
      </c>
      <c r="DO8" s="59">
        <v>214.1</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2024-01-11T00:12:14Z</dcterms:created>
  <dcterms:modified xsi:type="dcterms:W3CDTF">2024-02-14T06:03:35Z</dcterms:modified>
  <cp:category/>
</cp:coreProperties>
</file>