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23927\Desktop\20240117 【130〆】公営企業に係る経営比較分析表（令和４年度決算）の分析等について（依頼）\01照会\【経営比較分析表】駐車場事業\"/>
    </mc:Choice>
  </mc:AlternateContent>
  <xr:revisionPtr revIDLastSave="0" documentId="13_ncr:1_{76C224D3-51BA-4DE3-80C9-628387ECA1AC}" xr6:coauthVersionLast="36" xr6:coauthVersionMax="36" xr10:uidLastSave="{00000000-0000-0000-0000-000000000000}"/>
  <workbookProtection workbookAlgorithmName="SHA-512" workbookHashValue="YF041Xqt0/c0y6J7Rx/+36/ZY9behoBsH0iTAMo+ytKBph6D0a3+wCp6soUBNZqF95dr3ItqAKmLF/Cywv1ADA==" workbookSaltValue="u2CWJi6PmlhZvHXN20Hoq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KO52" i="4" s="1"/>
  <c r="BR7" i="5"/>
  <c r="BQ7" i="5"/>
  <c r="BO7" i="5"/>
  <c r="BN7" i="5"/>
  <c r="BM7" i="5"/>
  <c r="BL7" i="5"/>
  <c r="BK7" i="5"/>
  <c r="BJ7" i="5"/>
  <c r="BI7" i="5"/>
  <c r="BH7" i="5"/>
  <c r="FX52" i="4" s="1"/>
  <c r="BG7" i="5"/>
  <c r="BF7" i="5"/>
  <c r="BD7" i="5"/>
  <c r="BC7" i="5"/>
  <c r="BB7" i="5"/>
  <c r="BA7" i="5"/>
  <c r="AZ7" i="5"/>
  <c r="AY7" i="5"/>
  <c r="CS52" i="4" s="1"/>
  <c r="AX7" i="5"/>
  <c r="AW7" i="5"/>
  <c r="AV7" i="5"/>
  <c r="AU7" i="5"/>
  <c r="AS7" i="5"/>
  <c r="AR7" i="5"/>
  <c r="AQ7" i="5"/>
  <c r="AP7" i="5"/>
  <c r="FE32" i="4" s="1"/>
  <c r="AO7" i="5"/>
  <c r="AN7" i="5"/>
  <c r="AM7" i="5"/>
  <c r="AL7" i="5"/>
  <c r="AK7" i="5"/>
  <c r="AJ7" i="5"/>
  <c r="EL31" i="4" s="1"/>
  <c r="AH7" i="5"/>
  <c r="AG7" i="5"/>
  <c r="BZ32" i="4" s="1"/>
  <c r="AF7" i="5"/>
  <c r="AE7" i="5"/>
  <c r="AD7" i="5"/>
  <c r="AC7" i="5"/>
  <c r="AB7" i="5"/>
  <c r="AA7" i="5"/>
  <c r="BG31" i="4" s="1"/>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JV52" i="4"/>
  <c r="JC52" i="4"/>
  <c r="HJ52" i="4"/>
  <c r="GQ52" i="4"/>
  <c r="FE52" i="4"/>
  <c r="EL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CS31" i="4"/>
  <c r="BZ31" i="4"/>
  <c r="AN31" i="4"/>
  <c r="U31" i="4"/>
  <c r="LJ10" i="4"/>
  <c r="JQ10" i="4"/>
  <c r="HX10" i="4"/>
  <c r="DU10" i="4"/>
  <c r="CF10" i="4"/>
  <c r="B10" i="4"/>
  <c r="LJ8" i="4"/>
  <c r="JQ8" i="4"/>
  <c r="HX8" i="4"/>
  <c r="FJ8" i="4"/>
  <c r="DU8" i="4"/>
  <c r="CF8" i="4"/>
  <c r="AQ8" i="4"/>
  <c r="B8" i="4"/>
  <c r="MI76" i="4" l="1"/>
  <c r="HJ51" i="4"/>
  <c r="MA30" i="4"/>
  <c r="BZ76" i="4"/>
  <c r="IT76" i="4"/>
  <c r="CS51" i="4"/>
  <c r="HJ30" i="4"/>
  <c r="CS30" i="4"/>
  <c r="MA51" i="4"/>
  <c r="C11" i="5"/>
  <c r="D11" i="5"/>
  <c r="E11" i="5"/>
  <c r="B11" i="5"/>
  <c r="BK76" i="4" l="1"/>
  <c r="LH51" i="4"/>
  <c r="IE76" i="4"/>
  <c r="LT76" i="4"/>
  <c r="GQ51" i="4"/>
  <c r="LH30" i="4"/>
  <c r="BZ51" i="4"/>
  <c r="GQ30" i="4"/>
  <c r="BZ30" i="4"/>
  <c r="HP76" i="4"/>
  <c r="BG30" i="4"/>
  <c r="BG51" i="4"/>
  <c r="AV76" i="4"/>
  <c r="KO51" i="4"/>
  <c r="LE76" i="4"/>
  <c r="KO30" i="4"/>
  <c r="FX30" i="4"/>
  <c r="FX51" i="4"/>
  <c r="HA76" i="4"/>
  <c r="AN51" i="4"/>
  <c r="FE30" i="4"/>
  <c r="AN30" i="4"/>
  <c r="JV51" i="4"/>
  <c r="KP76" i="4"/>
  <c r="FE51" i="4"/>
  <c r="JV30" i="4"/>
  <c r="AG76" i="4"/>
  <c r="KA76" i="4"/>
  <c r="EL51" i="4"/>
  <c r="JC30" i="4"/>
  <c r="U30" i="4"/>
  <c r="GL76" i="4"/>
  <c r="U51" i="4"/>
  <c r="EL30" i="4"/>
  <c r="R76" i="4"/>
  <c r="JC51"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<sst xmlns="http://schemas.openxmlformats.org/spreadsheetml/2006/main" count="278" uniqueCount="126">
  <si>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</si>
  <si>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</si>
  <si>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</si>
  <si>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</si>
  <si>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</si>
  <si>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</si>
  <si>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</si>
  <si>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</si>
  <si>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</si>
  <si>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</si>
  <si>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</si>
  <si>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</si>
  <si>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</si>
  <si>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</si>
  <si>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</si>
  <si>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</si>
  <si>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</si>
  <si>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</si>
  <si>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</si>
  <si>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</si>
  <si>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</si>
  <si>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</si>
  <si>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</si>
  <si>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</si>
  <si>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</si>
  <si>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</si>
  <si>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</si>
  <si>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</si>
  <si>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</si>
  <si>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</si>
  <si>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</si>
  <si>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</si>
  <si>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</si>
  <si>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</si>
  <si>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</si>
  <si>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</si>
  <si>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</si>
  <si>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</si>
  <si>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</si>
  <si>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</si>
  <si>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</si>
  <si>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</si>
  <si>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</si>
  <si>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</si>
  <si>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</si>
  <si>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</si>
  <si>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</si>
  <si>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</si>
  <si>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</si>
  <si>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</si>
  <si>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</si>
  <si>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</si>
  <si>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</si>
  <si>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</si>
  <si>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</si>
  <si>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</si>
  <si>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</si>
  <si>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</si>
  <si>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</si>
  <si>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</si>
  <si>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</si>
  <si>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</si>
  <si>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</si>
  <si>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</si>
  <si>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</si>
  <si>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</si>
  <si>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</si>
  <si>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</si>
  <si>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</si>
  <si>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</si>
  <si>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</si>
  <si>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</si>
  <si>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</si>
  <si>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</si>
  <si>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</si>
  <si>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</si>
  <si>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</si>
  <si>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</si>
  <si>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</si>
  <si>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</si>
  <si>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</si>
  <si>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</si>
  <si>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</si>
  <si>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</si>
  <si>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</si>
  <si>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</si>
  <si>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</si>
  <si>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</si>
  <si>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</si>
  <si>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</si>
  <si>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</si>
  <si>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</si>
  <si>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</si>
  <si>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</si>
  <si>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</si>
  <si>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</si>
  <si>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</si>
  <si>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</si>
  <si>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</si>
  <si>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</si>
  <si>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</si>
  <si>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</si>
  <si>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</si>
  <si>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</si>
  <si>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</si>
  <si>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</si>
  <si>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西舞鶴駅駐車場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</si>
  <si>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</si>
  <si>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</si>
  <si>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</si>
  <si>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</si>
  <si>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</si>
  <si>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</si>
  <si>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</si>
  <si>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</si>
  <si>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</si>
  <si>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</si>
  <si>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</si>
  <si>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</si>
  <si>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</si>
  <si>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</si>
  <si>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</si>
  <si>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時下落傾向にあった周辺地価は、昨今では下げ止まりの傾向にあり、市内では高い水準にある。資産価値は高いが、自動車が主要な交通手段である本市にとっては、駅前にある駐車場は重要であり、不可欠なものと考える。</t>
    <phoneticPr fontId="5"/>
  </si>
  <si>
    <t>　減少傾向であった収益的収支比率は、委託業務改善による経費削減、コロナ禍からの脱却が進み減少していた稼働率も改善したことから大きく向上した。EBITDAの数値も回復傾向にあり、収益性の高い駐車場として企業会計を支えている。</t>
    <rPh sb="1" eb="3">
      <t>ゲンショウ</t>
    </rPh>
    <rPh sb="3" eb="5">
      <t>ケイコウ</t>
    </rPh>
    <rPh sb="9" eb="12">
      <t>シュウエキテキ</t>
    </rPh>
    <rPh sb="12" eb="14">
      <t>シュウシ</t>
    </rPh>
    <rPh sb="14" eb="16">
      <t>ヒリツ</t>
    </rPh>
    <rPh sb="62" eb="63">
      <t>オオ</t>
    </rPh>
    <rPh sb="65" eb="67">
      <t>コウジョウ</t>
    </rPh>
    <rPh sb="77" eb="79">
      <t>スウチ</t>
    </rPh>
    <rPh sb="80" eb="82">
      <t>カイフク</t>
    </rPh>
    <rPh sb="82" eb="84">
      <t>ケイコウ</t>
    </rPh>
    <rPh sb="92" eb="93">
      <t>タカ</t>
    </rPh>
    <rPh sb="94" eb="97">
      <t>チュウシャジョウ</t>
    </rPh>
    <rPh sb="100" eb="102">
      <t>キギョウ</t>
    </rPh>
    <rPh sb="102" eb="104">
      <t>カイケイ</t>
    </rPh>
    <rPh sb="105" eb="106">
      <t>ササ</t>
    </rPh>
    <phoneticPr fontId="5"/>
  </si>
  <si>
    <t>　本駐車場は、JR駅に隣接し、公共交通機関の利用促進を目的としている。JRや丹鉄、高速バスなどの利用者の多くが本駐車場を利用するため、コロナ禍の影響で激減した時期もあるが、安定した稼働率を保つ。</t>
    <rPh sb="38" eb="39">
      <t>タン</t>
    </rPh>
    <rPh sb="39" eb="40">
      <t>テツ</t>
    </rPh>
    <rPh sb="79" eb="81">
      <t>ジキ</t>
    </rPh>
    <phoneticPr fontId="5"/>
  </si>
  <si>
    <t>　一定の需要があり、JRの利用促進など市の施策の一部を担っており、公共駐車場としての役割を果たしている。また、他の駐車場と比較しても最も経営が安定している駐車場といえる。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</si>
</sst>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296.7</c:v>
                </c:pt>
                <c:pt idx="1">
                  <c:v>330.4</c:v>
                </c:pt>
                <c:pt idx="2">
                  <c:v>160.1</c:v>
                </c:pt>
                <c:pt idx="3">
                  <c:v>147.19999999999999</c:v>
                </c:pt>
                <c:pt idx="4">
                  <c:v>358.4</c:v>
                </c:pt>
              </c:numCache>
            </c:numRef>
          </c:val>
          <c:extLst>
            <c:ext xmlns:c16="http://schemas.microsoft.com/office/drawing/2014/chart" uri="{C3380CC4-5D6E-409C-BE32-E72D297353CC}">
              <c16:uniqueId val="{00000000-2590-4BAC-98EC-06D896B6F8B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590-4BAC-98EC-06D896B6F8B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74F-42A6-8CAE-CC1AE1DEE46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774F-42A6-8CAE-CC1AE1DEE46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CC9-42CC-82C1-B66F351BA47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CC9-42CC-82C1-B66F351BA47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C64-4EBD-A629-B564CBA7ADD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C64-4EBD-A629-B564CBA7ADD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61-4A0E-9054-EBB868E8773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3561-4A0E-9054-EBB868E8773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161-46F6-BBDF-FD15248B4C7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9161-46F6-BBDF-FD15248B4C7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102.4</c:v>
                </c:pt>
                <c:pt idx="1">
                  <c:v>99.2</c:v>
                </c:pt>
                <c:pt idx="2">
                  <c:v>48.8</c:v>
                </c:pt>
                <c:pt idx="3">
                  <c:v>52</c:v>
                </c:pt>
                <c:pt idx="4">
                  <c:v>75.599999999999994</c:v>
                </c:pt>
              </c:numCache>
            </c:numRef>
          </c:val>
          <c:extLst>
            <c:ext xmlns:c16="http://schemas.microsoft.com/office/drawing/2014/chart" uri="{C3380CC4-5D6E-409C-BE32-E72D297353CC}">
              <c16:uniqueId val="{00000000-D0E1-4BA9-92F3-17E42DD0B76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D0E1-4BA9-92F3-17E42DD0B76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60.9</c:v>
                </c:pt>
                <c:pt idx="1">
                  <c:v>63.6</c:v>
                </c:pt>
                <c:pt idx="2">
                  <c:v>22.5</c:v>
                </c:pt>
                <c:pt idx="3">
                  <c:v>31.8</c:v>
                </c:pt>
                <c:pt idx="4">
                  <c:v>72.099999999999994</c:v>
                </c:pt>
              </c:numCache>
            </c:numRef>
          </c:val>
          <c:extLst>
            <c:ext xmlns:c16="http://schemas.microsoft.com/office/drawing/2014/chart" uri="{C3380CC4-5D6E-409C-BE32-E72D297353CC}">
              <c16:uniqueId val="{00000000-A47C-4C0B-BD37-25FF9E5C7CE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A47C-4C0B-BD37-25FF9E5C7CE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10454</c:v>
                </c:pt>
                <c:pt idx="1">
                  <c:v>10537</c:v>
                </c:pt>
                <c:pt idx="2">
                  <c:v>2512</c:v>
                </c:pt>
                <c:pt idx="3">
                  <c:v>2100</c:v>
                </c:pt>
                <c:pt idx="4">
                  <c:v>7118</c:v>
                </c:pt>
              </c:numCache>
            </c:numRef>
          </c:val>
          <c:extLst>
            <c:ext xmlns:c16="http://schemas.microsoft.com/office/drawing/2014/chart" uri="{C3380CC4-5D6E-409C-BE32-E72D297353CC}">
              <c16:uniqueId val="{00000000-83C6-4A0A-B306-43A033608CD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83C6-4A0A-B306-43A033608CD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CD46" zoomScale="75" zoomScaleNormal="75"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京都府舞鶴市　西舞鶴駅駐車場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3804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296.7</v>
      </c>
      <c r="V31" s="116"/>
      <c r="W31" s="116"/>
      <c r="X31" s="116"/>
      <c r="Y31" s="116"/>
      <c r="Z31" s="116"/>
      <c r="AA31" s="116"/>
      <c r="AB31" s="116"/>
      <c r="AC31" s="116"/>
      <c r="AD31" s="116"/>
      <c r="AE31" s="116"/>
      <c r="AF31" s="116"/>
      <c r="AG31" s="116"/>
      <c r="AH31" s="116"/>
      <c r="AI31" s="116"/>
      <c r="AJ31" s="116"/>
      <c r="AK31" s="116"/>
      <c r="AL31" s="116"/>
      <c r="AM31" s="116"/>
      <c r="AN31" s="116">
        <f>データ!Z7</f>
        <v>330.4</v>
      </c>
      <c r="AO31" s="116"/>
      <c r="AP31" s="116"/>
      <c r="AQ31" s="116"/>
      <c r="AR31" s="116"/>
      <c r="AS31" s="116"/>
      <c r="AT31" s="116"/>
      <c r="AU31" s="116"/>
      <c r="AV31" s="116"/>
      <c r="AW31" s="116"/>
      <c r="AX31" s="116"/>
      <c r="AY31" s="116"/>
      <c r="AZ31" s="116"/>
      <c r="BA31" s="116"/>
      <c r="BB31" s="116"/>
      <c r="BC31" s="116"/>
      <c r="BD31" s="116"/>
      <c r="BE31" s="116"/>
      <c r="BF31" s="116"/>
      <c r="BG31" s="116">
        <f>データ!AA7</f>
        <v>160.1</v>
      </c>
      <c r="BH31" s="116"/>
      <c r="BI31" s="116"/>
      <c r="BJ31" s="116"/>
      <c r="BK31" s="116"/>
      <c r="BL31" s="116"/>
      <c r="BM31" s="116"/>
      <c r="BN31" s="116"/>
      <c r="BO31" s="116"/>
      <c r="BP31" s="116"/>
      <c r="BQ31" s="116"/>
      <c r="BR31" s="116"/>
      <c r="BS31" s="116"/>
      <c r="BT31" s="116"/>
      <c r="BU31" s="116"/>
      <c r="BV31" s="116"/>
      <c r="BW31" s="116"/>
      <c r="BX31" s="116"/>
      <c r="BY31" s="116"/>
      <c r="BZ31" s="116">
        <f>データ!AB7</f>
        <v>147.19999999999999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358.4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102.4</v>
      </c>
      <c r="JD31" s="111"/>
      <c r="JE31" s="111"/>
      <c r="JF31" s="111"/>
      <c r="JG31" s="111"/>
      <c r="JH31" s="111"/>
      <c r="JI31" s="111"/>
      <c r="JJ31" s="111"/>
      <c r="JK31" s="111"/>
      <c r="JL31" s="111"/>
      <c r="JM31" s="111"/>
      <c r="JN31" s="111"/>
      <c r="JO31" s="111"/>
      <c r="JP31" s="111"/>
      <c r="JQ31" s="111"/>
      <c r="JR31" s="111"/>
      <c r="JS31" s="111"/>
      <c r="JT31" s="111"/>
      <c r="JU31" s="112"/>
      <c r="JV31" s="110">
        <f>データ!DL7</f>
        <v>99.2</v>
      </c>
      <c r="JW31" s="111"/>
      <c r="JX31" s="111"/>
      <c r="JY31" s="111"/>
      <c r="JZ31" s="111"/>
      <c r="KA31" s="111"/>
      <c r="KB31" s="111"/>
      <c r="KC31" s="111"/>
      <c r="KD31" s="111"/>
      <c r="KE31" s="111"/>
      <c r="KF31" s="111"/>
      <c r="KG31" s="111"/>
      <c r="KH31" s="111"/>
      <c r="KI31" s="111"/>
      <c r="KJ31" s="111"/>
      <c r="KK31" s="111"/>
      <c r="KL31" s="111"/>
      <c r="KM31" s="111"/>
      <c r="KN31" s="112"/>
      <c r="KO31" s="110">
        <f>データ!DM7</f>
        <v>48.8</v>
      </c>
      <c r="KP31" s="111"/>
      <c r="KQ31" s="111"/>
      <c r="KR31" s="111"/>
      <c r="KS31" s="111"/>
      <c r="KT31" s="111"/>
      <c r="KU31" s="111"/>
      <c r="KV31" s="111"/>
      <c r="KW31" s="111"/>
      <c r="KX31" s="111"/>
      <c r="KY31" s="111"/>
      <c r="KZ31" s="111"/>
      <c r="LA31" s="111"/>
      <c r="LB31" s="111"/>
      <c r="LC31" s="111"/>
      <c r="LD31" s="111"/>
      <c r="LE31" s="111"/>
      <c r="LF31" s="111"/>
      <c r="LG31" s="112"/>
      <c r="LH31" s="110">
        <f>データ!DN7</f>
        <v>52</v>
      </c>
      <c r="LI31" s="111"/>
      <c r="LJ31" s="111"/>
      <c r="LK31" s="111"/>
      <c r="LL31" s="111"/>
      <c r="LM31" s="111"/>
      <c r="LN31" s="111"/>
      <c r="LO31" s="111"/>
      <c r="LP31" s="111"/>
      <c r="LQ31" s="111"/>
      <c r="LR31" s="111"/>
      <c r="LS31" s="111"/>
      <c r="LT31" s="111"/>
      <c r="LU31" s="111"/>
      <c r="LV31" s="111"/>
      <c r="LW31" s="111"/>
      <c r="LX31" s="111"/>
      <c r="LY31" s="111"/>
      <c r="LZ31" s="112"/>
      <c r="MA31" s="110">
        <f>データ!DO7</f>
        <v>75.599999999999994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60.9</v>
      </c>
      <c r="EM52" s="116"/>
      <c r="EN52" s="116"/>
      <c r="EO52" s="116"/>
      <c r="EP52" s="116"/>
      <c r="EQ52" s="116"/>
      <c r="ER52" s="116"/>
      <c r="ES52" s="116"/>
      <c r="ET52" s="116"/>
      <c r="EU52" s="116"/>
      <c r="EV52" s="116"/>
      <c r="EW52" s="116"/>
      <c r="EX52" s="116"/>
      <c r="EY52" s="116"/>
      <c r="EZ52" s="116"/>
      <c r="FA52" s="116"/>
      <c r="FB52" s="116"/>
      <c r="FC52" s="116"/>
      <c r="FD52" s="116"/>
      <c r="FE52" s="116">
        <f>データ!BG7</f>
        <v>63.6</v>
      </c>
      <c r="FF52" s="116"/>
      <c r="FG52" s="116"/>
      <c r="FH52" s="116"/>
      <c r="FI52" s="116"/>
      <c r="FJ52" s="116"/>
      <c r="FK52" s="116"/>
      <c r="FL52" s="116"/>
      <c r="FM52" s="116"/>
      <c r="FN52" s="116"/>
      <c r="FO52" s="116"/>
      <c r="FP52" s="116"/>
      <c r="FQ52" s="116"/>
      <c r="FR52" s="116"/>
      <c r="FS52" s="116"/>
      <c r="FT52" s="116"/>
      <c r="FU52" s="116"/>
      <c r="FV52" s="116"/>
      <c r="FW52" s="116"/>
      <c r="FX52" s="116">
        <f>データ!BH7</f>
        <v>22.5</v>
      </c>
      <c r="FY52" s="116"/>
      <c r="FZ52" s="116"/>
      <c r="GA52" s="116"/>
      <c r="GB52" s="116"/>
      <c r="GC52" s="116"/>
      <c r="GD52" s="116"/>
      <c r="GE52" s="116"/>
      <c r="GF52" s="116"/>
      <c r="GG52" s="116"/>
      <c r="GH52" s="116"/>
      <c r="GI52" s="116"/>
      <c r="GJ52" s="116"/>
      <c r="GK52" s="116"/>
      <c r="GL52" s="116"/>
      <c r="GM52" s="116"/>
      <c r="GN52" s="116"/>
      <c r="GO52" s="116"/>
      <c r="GP52" s="116"/>
      <c r="GQ52" s="116">
        <f>データ!BI7</f>
        <v>31.8</v>
      </c>
      <c r="GR52" s="116"/>
      <c r="GS52" s="116"/>
      <c r="GT52" s="116"/>
      <c r="GU52" s="116"/>
      <c r="GV52" s="116"/>
      <c r="GW52" s="116"/>
      <c r="GX52" s="116"/>
      <c r="GY52" s="116"/>
      <c r="GZ52" s="116"/>
      <c r="HA52" s="116"/>
      <c r="HB52" s="116"/>
      <c r="HC52" s="116"/>
      <c r="HD52" s="116"/>
      <c r="HE52" s="116"/>
      <c r="HF52" s="116"/>
      <c r="HG52" s="116"/>
      <c r="HH52" s="116"/>
      <c r="HI52" s="116"/>
      <c r="HJ52" s="116">
        <f>データ!BJ7</f>
        <v>72.099999999999994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10454</v>
      </c>
      <c r="JD52" s="120"/>
      <c r="JE52" s="120"/>
      <c r="JF52" s="120"/>
      <c r="JG52" s="120"/>
      <c r="JH52" s="120"/>
      <c r="JI52" s="120"/>
      <c r="JJ52" s="120"/>
      <c r="JK52" s="120"/>
      <c r="JL52" s="120"/>
      <c r="JM52" s="120"/>
      <c r="JN52" s="120"/>
      <c r="JO52" s="120"/>
      <c r="JP52" s="120"/>
      <c r="JQ52" s="120"/>
      <c r="JR52" s="120"/>
      <c r="JS52" s="120"/>
      <c r="JT52" s="120"/>
      <c r="JU52" s="120"/>
      <c r="JV52" s="120">
        <f>データ!BR7</f>
        <v>10537</v>
      </c>
      <c r="JW52" s="120"/>
      <c r="JX52" s="120"/>
      <c r="JY52" s="120"/>
      <c r="JZ52" s="120"/>
      <c r="KA52" s="120"/>
      <c r="KB52" s="120"/>
      <c r="KC52" s="120"/>
      <c r="KD52" s="120"/>
      <c r="KE52" s="120"/>
      <c r="KF52" s="120"/>
      <c r="KG52" s="120"/>
      <c r="KH52" s="120"/>
      <c r="KI52" s="120"/>
      <c r="KJ52" s="120"/>
      <c r="KK52" s="120"/>
      <c r="KL52" s="120"/>
      <c r="KM52" s="120"/>
      <c r="KN52" s="120"/>
      <c r="KO52" s="120">
        <f>データ!BS7</f>
        <v>2512</v>
      </c>
      <c r="KP52" s="120"/>
      <c r="KQ52" s="120"/>
      <c r="KR52" s="120"/>
      <c r="KS52" s="120"/>
      <c r="KT52" s="120"/>
      <c r="KU52" s="120"/>
      <c r="KV52" s="120"/>
      <c r="KW52" s="120"/>
      <c r="KX52" s="120"/>
      <c r="KY52" s="120"/>
      <c r="KZ52" s="120"/>
      <c r="LA52" s="120"/>
      <c r="LB52" s="120"/>
      <c r="LC52" s="120"/>
      <c r="LD52" s="120"/>
      <c r="LE52" s="120"/>
      <c r="LF52" s="120"/>
      <c r="LG52" s="120"/>
      <c r="LH52" s="120">
        <f>データ!BT7</f>
        <v>2100</v>
      </c>
      <c r="LI52" s="120"/>
      <c r="LJ52" s="120"/>
      <c r="LK52" s="120"/>
      <c r="LL52" s="120"/>
      <c r="LM52" s="120"/>
      <c r="LN52" s="120"/>
      <c r="LO52" s="120"/>
      <c r="LP52" s="120"/>
      <c r="LQ52" s="120"/>
      <c r="LR52" s="120"/>
      <c r="LS52" s="120"/>
      <c r="LT52" s="120"/>
      <c r="LU52" s="120"/>
      <c r="LV52" s="120"/>
      <c r="LW52" s="120"/>
      <c r="LX52" s="120"/>
      <c r="LY52" s="120"/>
      <c r="LZ52" s="120"/>
      <c r="MA52" s="120">
        <f>データ!BU7</f>
        <v>7118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130842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CckHmbGWLZyj1f+DB5JSSNt1dLBmPj7j0xNm+n1/oXfmNcPC41McgPPgntoNB6LWTgHC5k8OW8CApTZ+ZhUSw==" saltValue="LhCpjePfueiufZtjdK+jh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100</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101</v>
      </c>
      <c r="B6" s="48">
        <f>B8</f>
        <v>2022</v>
      </c>
      <c r="C6" s="48">
        <f t="shared" ref="C6:X6" si="1">C8</f>
        <v>262021</v>
      </c>
      <c r="D6" s="48">
        <f t="shared" si="1"/>
        <v>47</v>
      </c>
      <c r="E6" s="48">
        <f t="shared" si="1"/>
        <v>14</v>
      </c>
      <c r="F6" s="48">
        <f t="shared" si="1"/>
        <v>0</v>
      </c>
      <c r="G6" s="48">
        <f t="shared" si="1"/>
        <v>1</v>
      </c>
      <c r="H6" s="48" t="str">
        <f>SUBSTITUTE(H8,"　","")</f>
        <v>京都府舞鶴市</v>
      </c>
      <c r="I6" s="48" t="str">
        <f t="shared" si="1"/>
        <v>西舞鶴駅駐車場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29</v>
      </c>
      <c r="S6" s="50" t="str">
        <f t="shared" si="1"/>
        <v>駅</v>
      </c>
      <c r="T6" s="50" t="str">
        <f t="shared" si="1"/>
        <v>無</v>
      </c>
      <c r="U6" s="51">
        <f t="shared" si="1"/>
        <v>3804</v>
      </c>
      <c r="V6" s="51">
        <f t="shared" si="1"/>
        <v>123</v>
      </c>
      <c r="W6" s="51">
        <f t="shared" si="1"/>
        <v>100</v>
      </c>
      <c r="X6" s="50" t="str">
        <f t="shared" si="1"/>
        <v>無</v>
      </c>
      <c r="Y6" s="52">
        <f>IF(Y8="-",NA(),Y8)</f>
        <v>296.7</v>
      </c>
      <c r="Z6" s="52">
        <f t="shared" ref="Z6:AH6" si="2">IF(Z8="-",NA(),Z8)</f>
        <v>330.4</v>
      </c>
      <c r="AA6" s="52">
        <f t="shared" si="2"/>
        <v>160.1</v>
      </c>
      <c r="AB6" s="52">
        <f t="shared" si="2"/>
        <v>147.19999999999999</v>
      </c>
      <c r="AC6" s="52">
        <f t="shared" si="2"/>
        <v>358.4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60.9</v>
      </c>
      <c r="BG6" s="52">
        <f t="shared" ref="BG6:BO6" si="5">IF(BG8="-",NA(),BG8)</f>
        <v>63.6</v>
      </c>
      <c r="BH6" s="52">
        <f t="shared" si="5"/>
        <v>22.5</v>
      </c>
      <c r="BI6" s="52">
        <f t="shared" si="5"/>
        <v>31.8</v>
      </c>
      <c r="BJ6" s="52">
        <f t="shared" si="5"/>
        <v>72.099999999999994</v>
      </c>
      <c r="BK6" s="52">
        <f t="shared" si="5"/>
        <v>30.4</v>
      </c>
      <c r="BL6" s="52">
        <f t="shared" si="5"/>
        <v>33.6</v>
      </c>
      <c r="BM6" s="52">
        <f t="shared" si="5"/>
        <v>-122.5</v>
      </c>
      <c r="BN6" s="52">
        <f t="shared" si="5"/>
        <v>8.5</v>
      </c>
      <c r="BO6" s="52">
        <f t="shared" si="5"/>
        <v>26.6</v>
      </c>
      <c r="BP6" s="49" t="str">
        <f>IF(BP8="-","",IF(BP8="-","【-】","【"&amp;SUBSTITUTE(TEXT(BP8,"#,##0.0"),"-","△")&amp;"】"))</f>
        <v>【12.8】</v>
      </c>
      <c r="BQ6" s="53">
        <f>IF(BQ8="-",NA(),BQ8)</f>
        <v>10454</v>
      </c>
      <c r="BR6" s="53">
        <f t="shared" ref="BR6:BZ6" si="6">IF(BR8="-",NA(),BR8)</f>
        <v>10537</v>
      </c>
      <c r="BS6" s="53">
        <f t="shared" si="6"/>
        <v>2512</v>
      </c>
      <c r="BT6" s="53">
        <f t="shared" si="6"/>
        <v>2100</v>
      </c>
      <c r="BU6" s="53">
        <f t="shared" si="6"/>
        <v>7118</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102</v>
      </c>
      <c r="CM6" s="51">
        <f t="shared" ref="CM6:CN6" si="7">CM8</f>
        <v>130842</v>
      </c>
      <c r="CN6" s="51">
        <f t="shared" si="7"/>
        <v>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102.4</v>
      </c>
      <c r="DL6" s="52">
        <f t="shared" ref="DL6:DT6" si="9">IF(DL8="-",NA(),DL8)</f>
        <v>99.2</v>
      </c>
      <c r="DM6" s="52">
        <f t="shared" si="9"/>
        <v>48.8</v>
      </c>
      <c r="DN6" s="52">
        <f t="shared" si="9"/>
        <v>52</v>
      </c>
      <c r="DO6" s="52">
        <f t="shared" si="9"/>
        <v>75.599999999999994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103</v>
      </c>
      <c r="B7" s="48">
        <f t="shared" ref="B7:X7" si="10">B8</f>
        <v>2022</v>
      </c>
      <c r="C7" s="48">
        <f t="shared" si="10"/>
        <v>262021</v>
      </c>
      <c r="D7" s="48">
        <f t="shared" si="10"/>
        <v>47</v>
      </c>
      <c r="E7" s="48">
        <f t="shared" si="10"/>
        <v>14</v>
      </c>
      <c r="F7" s="48">
        <f t="shared" si="10"/>
        <v>0</v>
      </c>
      <c r="G7" s="48">
        <f t="shared" si="10"/>
        <v>1</v>
      </c>
      <c r="H7" s="48" t="str">
        <f t="shared" si="10"/>
        <v>京都府　舞鶴市</v>
      </c>
      <c r="I7" s="48" t="str">
        <f t="shared" si="10"/>
        <v>西舞鶴駅駐車場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29</v>
      </c>
      <c r="S7" s="50" t="str">
        <f t="shared" si="10"/>
        <v>駅</v>
      </c>
      <c r="T7" s="50" t="str">
        <f t="shared" si="10"/>
        <v>無</v>
      </c>
      <c r="U7" s="51">
        <f t="shared" si="10"/>
        <v>3804</v>
      </c>
      <c r="V7" s="51">
        <f t="shared" si="10"/>
        <v>123</v>
      </c>
      <c r="W7" s="51">
        <f t="shared" si="10"/>
        <v>100</v>
      </c>
      <c r="X7" s="50" t="str">
        <f t="shared" si="10"/>
        <v>無</v>
      </c>
      <c r="Y7" s="52">
        <f>Y8</f>
        <v>296.7</v>
      </c>
      <c r="Z7" s="52">
        <f t="shared" ref="Z7:AH7" si="11">Z8</f>
        <v>330.4</v>
      </c>
      <c r="AA7" s="52">
        <f t="shared" si="11"/>
        <v>160.1</v>
      </c>
      <c r="AB7" s="52">
        <f t="shared" si="11"/>
        <v>147.19999999999999</v>
      </c>
      <c r="AC7" s="52">
        <f t="shared" si="11"/>
        <v>358.4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60.9</v>
      </c>
      <c r="BG7" s="52">
        <f t="shared" ref="BG7:BO7" si="14">BG8</f>
        <v>63.6</v>
      </c>
      <c r="BH7" s="52">
        <f t="shared" si="14"/>
        <v>22.5</v>
      </c>
      <c r="BI7" s="52">
        <f t="shared" si="14"/>
        <v>31.8</v>
      </c>
      <c r="BJ7" s="52">
        <f t="shared" si="14"/>
        <v>72.099999999999994</v>
      </c>
      <c r="BK7" s="52">
        <f t="shared" si="14"/>
        <v>30.4</v>
      </c>
      <c r="BL7" s="52">
        <f t="shared" si="14"/>
        <v>33.6</v>
      </c>
      <c r="BM7" s="52">
        <f t="shared" si="14"/>
        <v>-122.5</v>
      </c>
      <c r="BN7" s="52">
        <f t="shared" si="14"/>
        <v>8.5</v>
      </c>
      <c r="BO7" s="52">
        <f t="shared" si="14"/>
        <v>26.6</v>
      </c>
      <c r="BP7" s="49"/>
      <c r="BQ7" s="53">
        <f>BQ8</f>
        <v>10454</v>
      </c>
      <c r="BR7" s="53">
        <f t="shared" ref="BR7:BZ7" si="15">BR8</f>
        <v>10537</v>
      </c>
      <c r="BS7" s="53">
        <f t="shared" si="15"/>
        <v>2512</v>
      </c>
      <c r="BT7" s="53">
        <f t="shared" si="15"/>
        <v>2100</v>
      </c>
      <c r="BU7" s="53">
        <f t="shared" si="15"/>
        <v>7118</v>
      </c>
      <c r="BV7" s="53">
        <f t="shared" si="15"/>
        <v>8183</v>
      </c>
      <c r="BW7" s="53">
        <f t="shared" si="15"/>
        <v>7940</v>
      </c>
      <c r="BX7" s="53">
        <f t="shared" si="15"/>
        <v>2576</v>
      </c>
      <c r="BY7" s="53">
        <f t="shared" si="15"/>
        <v>4153</v>
      </c>
      <c r="BZ7" s="53">
        <f t="shared" si="15"/>
        <v>6140</v>
      </c>
      <c r="CA7" s="51"/>
      <c r="CB7" s="52" t="s">
        <v>104</v>
      </c>
      <c r="CC7" s="52" t="s">
        <v>104</v>
      </c>
      <c r="CD7" s="52" t="s">
        <v>104</v>
      </c>
      <c r="CE7" s="52" t="s">
        <v>104</v>
      </c>
      <c r="CF7" s="52" t="s">
        <v>104</v>
      </c>
      <c r="CG7" s="52" t="s">
        <v>104</v>
      </c>
      <c r="CH7" s="52" t="s">
        <v>104</v>
      </c>
      <c r="CI7" s="52" t="s">
        <v>104</v>
      </c>
      <c r="CJ7" s="52" t="s">
        <v>104</v>
      </c>
      <c r="CK7" s="52" t="s">
        <v>102</v>
      </c>
      <c r="CL7" s="49"/>
      <c r="CM7" s="51">
        <f>CM8</f>
        <v>130842</v>
      </c>
      <c r="CN7" s="51">
        <f>CN8</f>
        <v>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102.4</v>
      </c>
      <c r="DL7" s="52">
        <f t="shared" ref="DL7:DT7" si="17">DL8</f>
        <v>99.2</v>
      </c>
      <c r="DM7" s="52">
        <f t="shared" si="17"/>
        <v>48.8</v>
      </c>
      <c r="DN7" s="52">
        <f t="shared" si="17"/>
        <v>52</v>
      </c>
      <c r="DO7" s="52">
        <f t="shared" si="17"/>
        <v>75.599999999999994</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262021</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29</v>
      </c>
      <c r="S8" s="57" t="s">
        <v>115</v>
      </c>
      <c r="T8" s="57" t="s">
        <v>116</v>
      </c>
      <c r="U8" s="58">
        <v>3804</v>
      </c>
      <c r="V8" s="58">
        <v>123</v>
      </c>
      <c r="W8" s="58">
        <v>100</v>
      </c>
      <c r="X8" s="57" t="s">
        <v>116</v>
      </c>
      <c r="Y8" s="59">
        <v>296.7</v>
      </c>
      <c r="Z8" s="59">
        <v>330.4</v>
      </c>
      <c r="AA8" s="59">
        <v>160.1</v>
      </c>
      <c r="AB8" s="59">
        <v>147.19999999999999</v>
      </c>
      <c r="AC8" s="59">
        <v>358.4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60.9</v>
      </c>
      <c r="BG8" s="59">
        <v>63.6</v>
      </c>
      <c r="BH8" s="59">
        <v>22.5</v>
      </c>
      <c r="BI8" s="59">
        <v>31.8</v>
      </c>
      <c r="BJ8" s="59">
        <v>72.099999999999994</v>
      </c>
      <c r="BK8" s="59">
        <v>30.4</v>
      </c>
      <c r="BL8" s="59">
        <v>33.6</v>
      </c>
      <c r="BM8" s="59">
        <v>-122.5</v>
      </c>
      <c r="BN8" s="59">
        <v>8.5</v>
      </c>
      <c r="BO8" s="59">
        <v>26.6</v>
      </c>
      <c r="BP8" s="56">
        <v>12.8</v>
      </c>
      <c r="BQ8" s="60">
        <v>10454</v>
      </c>
      <c r="BR8" s="60">
        <v>10537</v>
      </c>
      <c r="BS8" s="60">
        <v>2512</v>
      </c>
      <c r="BT8" s="61">
        <v>2100</v>
      </c>
      <c r="BU8" s="61">
        <v>7118</v>
      </c>
      <c r="BV8" s="60">
        <v>8183</v>
      </c>
      <c r="BW8" s="60">
        <v>7940</v>
      </c>
      <c r="BX8" s="60">
        <v>2576</v>
      </c>
      <c r="BY8" s="60">
        <v>4153</v>
      </c>
      <c r="BZ8" s="60">
        <v>6140</v>
      </c>
      <c r="CA8" s="58">
        <v>10556</v>
      </c>
      <c r="CB8" s="59" t="s">
        <v>109</v>
      </c>
      <c r="CC8" s="59" t="s">
        <v>109</v>
      </c>
      <c r="CD8" s="59" t="s">
        <v>109</v>
      </c>
      <c r="CE8" s="59" t="s">
        <v>109</v>
      </c>
      <c r="CF8" s="59" t="s">
        <v>109</v>
      </c>
      <c r="CG8" s="59" t="s">
        <v>109</v>
      </c>
      <c r="CH8" s="59" t="s">
        <v>109</v>
      </c>
      <c r="CI8" s="59" t="s">
        <v>109</v>
      </c>
      <c r="CJ8" s="59" t="s">
        <v>109</v>
      </c>
      <c r="CK8" s="59" t="s">
        <v>109</v>
      </c>
      <c r="CL8" s="56" t="s">
        <v>109</v>
      </c>
      <c r="CM8" s="58">
        <v>130842</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83.1</v>
      </c>
      <c r="DF8" s="59">
        <v>54.4</v>
      </c>
      <c r="DG8" s="59">
        <v>70.3</v>
      </c>
      <c r="DH8" s="59">
        <v>70</v>
      </c>
      <c r="DI8" s="59">
        <v>47.6</v>
      </c>
      <c r="DJ8" s="56">
        <v>72.2</v>
      </c>
      <c r="DK8" s="59">
        <v>102.4</v>
      </c>
      <c r="DL8" s="59">
        <v>99.2</v>
      </c>
      <c r="DM8" s="59">
        <v>48.8</v>
      </c>
      <c r="DN8" s="59">
        <v>52</v>
      </c>
      <c r="DO8" s="59">
        <v>75.599999999999994</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dcterms:created xsi:type="dcterms:W3CDTF">2024-01-11T00:12:11Z</dcterms:created>
  <dcterms:modified xsi:type="dcterms:W3CDTF">2024-01-31T08:11:41Z</dcterms:modified>
  <cp:category/>
</cp:coreProperties>
</file>