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G:\01上下水道部共通ﾌｫﾙﾀﾞ\上下水道部（R5）\04　経営\02　経営分析\01　経営分析　(常)\20240117【130〆】公営企業に係る経営比較分析表（令和４年度決算）の分析等について（依頼）\【経営比較分析表】下水道事業\0213回答修正\"/>
    </mc:Choice>
  </mc:AlternateContent>
  <xr:revisionPtr revIDLastSave="0" documentId="13_ncr:1_{75D1E36A-5E62-4DBC-A34A-E0C78FDABDE0}" xr6:coauthVersionLast="36" xr6:coauthVersionMax="36" xr10:uidLastSave="{00000000-0000-0000-0000-000000000000}"/>
  <workbookProtection workbookAlgorithmName="SHA-512" workbookHashValue="39LPIQhQQ8gF9Opc1jgQJ6OSlRM7azJShkPH7YgkKEZ8rsxO4dcvKKfMaB7mR7iIvN2+yj8sFit+LTVoMIXkpA==" workbookSaltValue="z5xv07zmmrOuO59+MLxUu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AD10" i="4"/>
  <c r="P10" i="4"/>
  <c r="I10" i="4"/>
  <c r="AT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<sst xmlns="http://schemas.openxmlformats.org/spreadsheetml/2006/main" count="231" uniqueCount="116">
  <si>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</si>
  <si>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</si>
  <si>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</si>
  <si>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</si>
  <si>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</si>
  <si>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</si>
  <si>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</si>
  <si>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</si>
  <si>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</si>
  <si>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</si>
  <si>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</si>
  <si>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</si>
  <si>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</si>
  <si>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</si>
  <si>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</si>
  <si>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</si>
  <si>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</si>
  <si>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</si>
  <si>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</si>
  <si>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</si>
  <si>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</si>
  <si>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</si>
  <si>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</si>
  <si>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</si>
  <si>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</si>
  <si>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</si>
  <si>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</si>
  <si>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</si>
  <si>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</si>
  <si>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</si>
  <si>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</si>
  <si>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</si>
  <si>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</si>
  <si>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</si>
  <si>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</si>
  <si>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</si>
  <si>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</si>
  <si>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</si>
  <si>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</si>
  <si>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</si>
  <si>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</si>
  <si>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</si>
  <si>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</si>
  <si>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</si>
  <si>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</si>
  <si>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</si>
  <si>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</si>
  <si>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</si>
  <si>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</si>
  <si>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</si>
  <si>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</si>
  <si>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</si>
  <si>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</si>
  <si>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</si>
  <si>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</si>
  <si>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</si>
  <si>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</si>
  <si>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</si>
  <si>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</si>
  <si>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</si>
  <si>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</si>
  <si>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</si>
  <si>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</si>
  <si>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</si>
  <si>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</si>
  <si>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</si>
  <si>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</si>
  <si>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</si>
  <si>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</si>
  <si>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</si>
  <si>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</si>
  <si>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</si>
  <si>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</si>
  <si>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</si>
  <si>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</si>
  <si>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</si>
  <si>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</si>
  <si>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</si>
  <si>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</si>
  <si>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</si>
  <si>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</si>
  <si>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</si>
  <si>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</si>
  <si>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</si>
  <si>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</si>
  <si>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</si>
  <si>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</si>
  <si>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</si>
  <si>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</si>
  <si>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</si>
  <si>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</si>
  <si>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</si>
  <si>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</si>
  <si>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</si>
  <si>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</si>
  <si>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</si>
  <si>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</si>
  <si>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</si>
  <si>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</si>
  <si>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</si>
  <si>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</si>
  <si>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</si>
  <si>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</si>
  <si>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</si>
  <si>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</si>
  <si>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</si>
  <si>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</si>
  <si>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</si>
  <si>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</si>
  <si>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</si>
  <si>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</si>
  <si>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</si>
  <si>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</si>
  <si>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漁業集落排水は、事業完了後一定期間が経過しており、一部の施設では、更新事業を実施しています。今後は、人口減少等により、使用料収入は減少傾向にあり、大変厳しい経営状況にあることから、令和2年度から10カ年の中期経営計画である経営戦略を基本に、状況の変化にも対応しつつ、経費の節減を図り、安定的に持続可能な経営に努めます。</t>
    <phoneticPr fontId="4"/>
  </si>
  <si>
    <t>法適用後５年しか経過しておらず、①有形固定資産減価償却率は低い状況です。また、管渠については、法定耐用年数を超過したものが無いことから、②管渠老朽化率、③管渠改善化率は0%となっています。</t>
    <phoneticPr fontId="4"/>
  </si>
  <si>
    <t>本市の下水道は、各事業（公共下水、特定環境保全公共下水、農業集落排水、漁業集落排水、合併処理浄化槽）を一体的に経営しており、経費の一部は按分等により算定して経営比較分析表を算出しています。
　漁業集落排水については、３処理区で事業を実施しています。⑥汚水処理原価は微増となりましたが、全国平均等より低い状況にあります。⑦施設利用率は前年度と比べ微減で、全国平均等と比べ少し上回っていますが、低い状況となっています。⑧水洗化率は、100％となっています。⑤汚水処理原価が増加したことにより、経費回収率は、前年より微減となり、40％程度にとどまっており、一般会計からの繰入により、①経常収支比率は100％となっている状況です。
　</t>
    <rPh sb="151" eb="153">
      <t>ジョウキョウ</t>
    </rPh>
    <rPh sb="172" eb="174">
      <t>ビゲン</t>
    </rPh>
    <rPh sb="195" eb="196">
      <t>ヒク</t>
    </rPh>
    <rPh sb="197" eb="199">
      <t>ジョウキョウ</t>
    </rPh>
    <rPh sb="227" eb="229">
      <t>オスイ</t>
    </rPh>
    <rPh sb="229" eb="231">
      <t>ショリ</t>
    </rPh>
    <rPh sb="231" eb="233">
      <t>ゲンカ</t>
    </rPh>
    <rPh sb="234" eb="236">
      <t>ゾウカ</t>
    </rPh>
    <rPh sb="251" eb="253">
      <t>ゼンネン</t>
    </rPh>
    <rPh sb="255" eb="256">
      <t>ビ</t>
    </rPh>
    <rPh sb="256" eb="257">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</si>
</sst>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34-43AD-ABE8-18B5AA8CA4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3434-43AD-ABE8-18B5AA8CA4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36.76</c:v>
                </c:pt>
                <c:pt idx="1">
                  <c:v>35.29</c:v>
                </c:pt>
                <c:pt idx="2">
                  <c:v>35.78</c:v>
                </c:pt>
                <c:pt idx="3">
                  <c:v>37.25</c:v>
                </c:pt>
                <c:pt idx="4">
                  <c:v>36.76</c:v>
                </c:pt>
              </c:numCache>
            </c:numRef>
          </c:val>
          <c:extLst>
            <c:ext xmlns:c16="http://schemas.microsoft.com/office/drawing/2014/chart" uri="{C3380CC4-5D6E-409C-BE32-E72D297353CC}">
              <c16:uniqueId val="{00000000-C152-4CD7-BB88-CDCE89CD57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C152-4CD7-BB88-CDCE89CD57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98.34</c:v>
                </c:pt>
                <c:pt idx="1">
                  <c:v>98.26</c:v>
                </c:pt>
                <c:pt idx="2">
                  <c:v>98.21</c:v>
                </c:pt>
                <c:pt idx="3">
                  <c:v>100</c:v>
                </c:pt>
                <c:pt idx="4">
                  <c:v>100</c:v>
                </c:pt>
              </c:numCache>
            </c:numRef>
          </c:val>
          <c:extLst>
            <c:ext xmlns:c16="http://schemas.microsoft.com/office/drawing/2014/chart" uri="{C3380CC4-5D6E-409C-BE32-E72D297353CC}">
              <c16:uniqueId val="{00000000-E6D0-4B73-876B-26185DAB35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E6D0-4B73-876B-26185DAB35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100.21</c:v>
                </c:pt>
                <c:pt idx="1">
                  <c:v>100</c:v>
                </c:pt>
                <c:pt idx="2">
                  <c:v>100.06</c:v>
                </c:pt>
                <c:pt idx="3">
                  <c:v>100</c:v>
                </c:pt>
                <c:pt idx="4">
                  <c:v>100.02</c:v>
                </c:pt>
              </c:numCache>
            </c:numRef>
          </c:val>
          <c:extLst>
            <c:ext xmlns:c16="http://schemas.microsoft.com/office/drawing/2014/chart" uri="{C3380CC4-5D6E-409C-BE32-E72D297353CC}">
              <c16:uniqueId val="{00000000-D8EF-41D9-ACA0-F53C50114F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101.18</c:v>
                </c:pt>
                <c:pt idx="3">
                  <c:v>99.89</c:v>
                </c:pt>
                <c:pt idx="4">
                  <c:v>104.12</c:v>
                </c:pt>
              </c:numCache>
            </c:numRef>
          </c:val>
          <c:smooth val="0"/>
          <c:extLst>
            <c:ext xmlns:c16="http://schemas.microsoft.com/office/drawing/2014/chart" uri="{C3380CC4-5D6E-409C-BE32-E72D297353CC}">
              <c16:uniqueId val="{00000001-D8EF-41D9-ACA0-F53C50114F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5.15</c:v>
                </c:pt>
                <c:pt idx="1">
                  <c:v>7.95</c:v>
                </c:pt>
                <c:pt idx="2">
                  <c:v>10.57</c:v>
                </c:pt>
                <c:pt idx="3">
                  <c:v>13.51</c:v>
                </c:pt>
                <c:pt idx="4">
                  <c:v>15.87</c:v>
                </c:pt>
              </c:numCache>
            </c:numRef>
          </c:val>
          <c:extLst>
            <c:ext xmlns:c16="http://schemas.microsoft.com/office/drawing/2014/chart" uri="{C3380CC4-5D6E-409C-BE32-E72D297353CC}">
              <c16:uniqueId val="{00000000-AE50-4255-B7B0-3DBF9025CE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20.14</c:v>
                </c:pt>
                <c:pt idx="3">
                  <c:v>23.17</c:v>
                </c:pt>
                <c:pt idx="4">
                  <c:v>25.29</c:v>
                </c:pt>
              </c:numCache>
            </c:numRef>
          </c:val>
          <c:smooth val="0"/>
          <c:extLst>
            <c:ext xmlns:c16="http://schemas.microsoft.com/office/drawing/2014/chart" uri="{C3380CC4-5D6E-409C-BE32-E72D297353CC}">
              <c16:uniqueId val="{00000001-AE50-4255-B7B0-3DBF9025CE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5F-4657-9446-B9A6381EF0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5F-4657-9446-B9A6381EF0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7F-4C5D-9D53-6C3567A192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140.63</c:v>
                </c:pt>
                <c:pt idx="3">
                  <c:v>163.84</c:v>
                </c:pt>
                <c:pt idx="4">
                  <c:v>176.46</c:v>
                </c:pt>
              </c:numCache>
            </c:numRef>
          </c:val>
          <c:smooth val="0"/>
          <c:extLst>
            <c:ext xmlns:c16="http://schemas.microsoft.com/office/drawing/2014/chart" uri="{C3380CC4-5D6E-409C-BE32-E72D297353CC}">
              <c16:uniqueId val="{00000001-C77F-4C5D-9D53-6C3567A192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113.41</c:v>
                </c:pt>
                <c:pt idx="1">
                  <c:v>96.75</c:v>
                </c:pt>
                <c:pt idx="2">
                  <c:v>77.42</c:v>
                </c:pt>
                <c:pt idx="3">
                  <c:v>54.88</c:v>
                </c:pt>
                <c:pt idx="4">
                  <c:v>7.88</c:v>
                </c:pt>
              </c:numCache>
            </c:numRef>
          </c:val>
          <c:extLst>
            <c:ext xmlns:c16="http://schemas.microsoft.com/office/drawing/2014/chart" uri="{C3380CC4-5D6E-409C-BE32-E72D297353CC}">
              <c16:uniqueId val="{00000000-EEF5-44AE-A280-84C627AACC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56.53</c:v>
                </c:pt>
                <c:pt idx="3">
                  <c:v>59.66</c:v>
                </c:pt>
                <c:pt idx="4">
                  <c:v>61.64</c:v>
                </c:pt>
              </c:numCache>
            </c:numRef>
          </c:val>
          <c:smooth val="0"/>
          <c:extLst>
            <c:ext xmlns:c16="http://schemas.microsoft.com/office/drawing/2014/chart" uri="{C3380CC4-5D6E-409C-BE32-E72D297353CC}">
              <c16:uniqueId val="{00000001-EEF5-44AE-A280-84C627AACC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846.52</c:v>
                </c:pt>
                <c:pt idx="1">
                  <c:v>2490.33</c:v>
                </c:pt>
                <c:pt idx="2">
                  <c:v>2231.5100000000002</c:v>
                </c:pt>
                <c:pt idx="3">
                  <c:v>2302.0700000000002</c:v>
                </c:pt>
                <c:pt idx="4">
                  <c:v>2189.21</c:v>
                </c:pt>
              </c:numCache>
            </c:numRef>
          </c:val>
          <c:extLst>
            <c:ext xmlns:c16="http://schemas.microsoft.com/office/drawing/2014/chart" uri="{C3380CC4-5D6E-409C-BE32-E72D297353CC}">
              <c16:uniqueId val="{00000000-5911-44A7-9EF3-341AD6E8E7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5911-44A7-9EF3-341AD6E8E7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32.880000000000003</c:v>
                </c:pt>
                <c:pt idx="1">
                  <c:v>34.81</c:v>
                </c:pt>
                <c:pt idx="2">
                  <c:v>41.9</c:v>
                </c:pt>
                <c:pt idx="3">
                  <c:v>41.29</c:v>
                </c:pt>
                <c:pt idx="4">
                  <c:v>39.78</c:v>
                </c:pt>
              </c:numCache>
            </c:numRef>
          </c:val>
          <c:extLst>
            <c:ext xmlns:c16="http://schemas.microsoft.com/office/drawing/2014/chart" uri="{C3380CC4-5D6E-409C-BE32-E72D297353CC}">
              <c16:uniqueId val="{00000000-CF72-459C-A26B-FB999A5145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CF72-459C-A26B-FB999A5145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409.79</c:v>
                </c:pt>
                <c:pt idx="1">
                  <c:v>388.35</c:v>
                </c:pt>
                <c:pt idx="2">
                  <c:v>352.4</c:v>
                </c:pt>
                <c:pt idx="3">
                  <c:v>363.28</c:v>
                </c:pt>
                <c:pt idx="4">
                  <c:v>378.26</c:v>
                </c:pt>
              </c:numCache>
            </c:numRef>
          </c:val>
          <c:extLst>
            <c:ext xmlns:c16="http://schemas.microsoft.com/office/drawing/2014/chart" uri="{C3380CC4-5D6E-409C-BE32-E72D297353CC}">
              <c16:uniqueId val="{00000000-2513-46EF-BE9C-16CBF2AE15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2513-46EF-BE9C-16CBF2AE15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舞鶴市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78194</v>
      </c>
      <c r="AM8" s="42"/>
      <c r="AN8" s="42"/>
      <c r="AO8" s="42"/>
      <c r="AP8" s="42"/>
      <c r="AQ8" s="42"/>
      <c r="AR8" s="42"/>
      <c r="AS8" s="42"/>
      <c r="AT8" s="35">
        <f>データ!T6</f>
        <v>342.13</v>
      </c>
      <c r="AU8" s="35"/>
      <c r="AV8" s="35"/>
      <c r="AW8" s="35"/>
      <c r="AX8" s="35"/>
      <c r="AY8" s="35"/>
      <c r="AZ8" s="35"/>
      <c r="BA8" s="35"/>
      <c r="BB8" s="35">
        <f>データ!U6</f>
        <v>228.55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74.62</v>
      </c>
      <c r="J10" s="35"/>
      <c r="K10" s="35"/>
      <c r="L10" s="35"/>
      <c r="M10" s="35"/>
      <c r="N10" s="35"/>
      <c r="O10" s="35"/>
      <c r="P10" s="35">
        <f>データ!P6</f>
        <v>0.37</v>
      </c>
      <c r="Q10" s="35"/>
      <c r="R10" s="35"/>
      <c r="S10" s="35"/>
      <c r="T10" s="35"/>
      <c r="U10" s="35"/>
      <c r="V10" s="35"/>
      <c r="W10" s="35">
        <f>データ!Q6</f>
        <v>93.99</v>
      </c>
      <c r="X10" s="35"/>
      <c r="Y10" s="35"/>
      <c r="Z10" s="35"/>
      <c r="AA10" s="35"/>
      <c r="AB10" s="35"/>
      <c r="AC10" s="35"/>
      <c r="AD10" s="42">
        <f>データ!R6</f>
        <v>3064</v>
      </c>
      <c r="AE10" s="42"/>
      <c r="AF10" s="42"/>
      <c r="AG10" s="42"/>
      <c r="AH10" s="42"/>
      <c r="AI10" s="42"/>
      <c r="AJ10" s="42"/>
      <c r="AK10" s="2"/>
      <c r="AL10" s="42">
        <f>データ!V6</f>
        <v>288</v>
      </c>
      <c r="AM10" s="42"/>
      <c r="AN10" s="42"/>
      <c r="AO10" s="42"/>
      <c r="AP10" s="42"/>
      <c r="AQ10" s="42"/>
      <c r="AR10" s="42"/>
      <c r="AS10" s="42"/>
      <c r="AT10" s="35">
        <f>データ!W6</f>
        <v>0.11</v>
      </c>
      <c r="AU10" s="35"/>
      <c r="AV10" s="35"/>
      <c r="AW10" s="35"/>
      <c r="AX10" s="35"/>
      <c r="AY10" s="35"/>
      <c r="AZ10" s="35"/>
      <c r="BA10" s="35"/>
      <c r="BB10" s="35">
        <f>データ!X6</f>
        <v>2618.1799999999998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7yTcdMduMkKQIjPgYQ9YQf7KJJ+aWJO4hDHbI0yWRpUQVD7Bd3fGurdlEdcXgI/IFs/326UrOKIe33J7mUWozA==" saltValue="o243GBZISkyXqAdh5sdI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262021</v>
      </c>
      <c r="D6" s="19">
        <f t="shared" si="3"/>
        <v>46</v>
      </c>
      <c r="E6" s="19">
        <f t="shared" si="3"/>
        <v>17</v>
      </c>
      <c r="F6" s="19">
        <f t="shared" si="3"/>
        <v>6</v>
      </c>
      <c r="G6" s="19">
        <f t="shared" si="3"/>
        <v>0</v>
      </c>
      <c r="H6" s="19" t="str">
        <f t="shared" si="3"/>
        <v>京都府　舞鶴市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74.62</v>
      </c>
      <c r="P6" s="20">
        <f t="shared" si="3"/>
        <v>0.37</v>
      </c>
      <c r="Q6" s="20">
        <f t="shared" si="3"/>
        <v>93.99</v>
      </c>
      <c r="R6" s="20">
        <f t="shared" si="3"/>
        <v>3064</v>
      </c>
      <c r="S6" s="20">
        <f t="shared" si="3"/>
        <v>78194</v>
      </c>
      <c r="T6" s="20">
        <f t="shared" si="3"/>
        <v>342.13</v>
      </c>
      <c r="U6" s="20">
        <f t="shared" si="3"/>
        <v>228.55</v>
      </c>
      <c r="V6" s="20">
        <f t="shared" si="3"/>
        <v>288</v>
      </c>
      <c r="W6" s="20">
        <f t="shared" si="3"/>
        <v>0.11</v>
      </c>
      <c r="X6" s="20">
        <f t="shared" si="3"/>
        <v>2618.1799999999998</v>
      </c>
      <c r="Y6" s="21">
        <f>IF(Y7="",NA(),Y7)</f>
        <v>100.21</v>
      </c>
      <c r="Z6" s="21">
        <f t="shared" ref="Z6:AH6" si="4">IF(Z7="",NA(),Z7)</f>
        <v>100</v>
      </c>
      <c r="AA6" s="21">
        <f t="shared" si="4"/>
        <v>100.06</v>
      </c>
      <c r="AB6" s="21">
        <f t="shared" si="4"/>
        <v>100</v>
      </c>
      <c r="AC6" s="21">
        <f t="shared" si="4"/>
        <v>100.02</v>
      </c>
      <c r="AD6" s="21">
        <f t="shared" si="4"/>
        <v>101.36</v>
      </c>
      <c r="AE6" s="21">
        <f t="shared" si="4"/>
        <v>99.33</v>
      </c>
      <c r="AF6" s="21">
        <f t="shared" si="4"/>
        <v>101.18</v>
      </c>
      <c r="AG6" s="21">
        <f t="shared" si="4"/>
        <v>99.89</v>
      </c>
      <c r="AH6" s="21">
        <f t="shared" si="4"/>
        <v>104.12</v>
      </c>
      <c r="AI6" s="20" t="str">
        <f>IF(AI7="","",IF(AI7="-","【-】","【"&amp;SUBSTITUTE(TEXT(AI7,"#,##0.00"),"-","△")&amp;"】"))</f>
        <v>【101.46】</v>
      </c>
      <c r="AJ6" s="20">
        <f>IF(AJ7="",NA(),AJ7)</f>
        <v>0</v>
      </c>
      <c r="AK6" s="20">
        <f t="shared" ref="AK6:AS6" si="5">IF(AK7="",NA(),AK7)</f>
        <v>0</v>
      </c>
      <c r="AL6" s="20">
        <f t="shared" si="5"/>
        <v>0</v>
      </c>
      <c r="AM6" s="20">
        <f t="shared" si="5"/>
        <v>0</v>
      </c>
      <c r="AN6" s="20">
        <f t="shared" si="5"/>
        <v>0</v>
      </c>
      <c r="AO6" s="21">
        <f t="shared" si="5"/>
        <v>221.05</v>
      </c>
      <c r="AP6" s="21">
        <f t="shared" si="5"/>
        <v>210</v>
      </c>
      <c r="AQ6" s="21">
        <f t="shared" si="5"/>
        <v>140.63</v>
      </c>
      <c r="AR6" s="21">
        <f t="shared" si="5"/>
        <v>163.84</v>
      </c>
      <c r="AS6" s="21">
        <f t="shared" si="5"/>
        <v>176.46</v>
      </c>
      <c r="AT6" s="20" t="str">
        <f>IF(AT7="","",IF(AT7="-","【-】","【"&amp;SUBSTITUTE(TEXT(AT7,"#,##0.00"),"-","△")&amp;"】"))</f>
        <v>【104.91】</v>
      </c>
      <c r="AU6" s="21">
        <f>IF(AU7="",NA(),AU7)</f>
        <v>113.41</v>
      </c>
      <c r="AV6" s="21">
        <f t="shared" ref="AV6:BD6" si="6">IF(AV7="",NA(),AV7)</f>
        <v>96.75</v>
      </c>
      <c r="AW6" s="21">
        <f t="shared" si="6"/>
        <v>77.42</v>
      </c>
      <c r="AX6" s="21">
        <f t="shared" si="6"/>
        <v>54.88</v>
      </c>
      <c r="AY6" s="21">
        <f t="shared" si="6"/>
        <v>7.88</v>
      </c>
      <c r="AZ6" s="21">
        <f t="shared" si="6"/>
        <v>80.95</v>
      </c>
      <c r="BA6" s="21">
        <f t="shared" si="6"/>
        <v>62.55</v>
      </c>
      <c r="BB6" s="21">
        <f t="shared" si="6"/>
        <v>56.53</v>
      </c>
      <c r="BC6" s="21">
        <f t="shared" si="6"/>
        <v>59.66</v>
      </c>
      <c r="BD6" s="21">
        <f t="shared" si="6"/>
        <v>61.64</v>
      </c>
      <c r="BE6" s="20" t="str">
        <f>IF(BE7="","",IF(BE7="-","【-】","【"&amp;SUBSTITUTE(TEXT(BE7,"#,##0.00"),"-","△")&amp;"】"))</f>
        <v>【61.34】</v>
      </c>
      <c r="BF6" s="21">
        <f>IF(BF7="",NA(),BF7)</f>
        <v>846.52</v>
      </c>
      <c r="BG6" s="21">
        <f t="shared" ref="BG6:BO6" si="7">IF(BG7="",NA(),BG7)</f>
        <v>2490.33</v>
      </c>
      <c r="BH6" s="21">
        <f t="shared" si="7"/>
        <v>2231.5100000000002</v>
      </c>
      <c r="BI6" s="21">
        <f t="shared" si="7"/>
        <v>2302.0700000000002</v>
      </c>
      <c r="BJ6" s="21">
        <f t="shared" si="7"/>
        <v>2189.21</v>
      </c>
      <c r="BK6" s="21">
        <f t="shared" si="7"/>
        <v>1006.65</v>
      </c>
      <c r="BL6" s="21">
        <f t="shared" si="7"/>
        <v>998.42</v>
      </c>
      <c r="BM6" s="21">
        <f t="shared" si="7"/>
        <v>1095.52</v>
      </c>
      <c r="BN6" s="21">
        <f t="shared" si="7"/>
        <v>1056.55</v>
      </c>
      <c r="BO6" s="21">
        <f t="shared" si="7"/>
        <v>1278.54</v>
      </c>
      <c r="BP6" s="20" t="str">
        <f>IF(BP7="","",IF(BP7="-","【-】","【"&amp;SUBSTITUTE(TEXT(BP7,"#,##0.00"),"-","△")&amp;"】"))</f>
        <v>【1,078.44】</v>
      </c>
      <c r="BQ6" s="21">
        <f>IF(BQ7="",NA(),BQ7)</f>
        <v>32.880000000000003</v>
      </c>
      <c r="BR6" s="21">
        <f t="shared" ref="BR6:BZ6" si="8">IF(BR7="",NA(),BR7)</f>
        <v>34.81</v>
      </c>
      <c r="BS6" s="21">
        <f t="shared" si="8"/>
        <v>41.9</v>
      </c>
      <c r="BT6" s="21">
        <f t="shared" si="8"/>
        <v>41.29</v>
      </c>
      <c r="BU6" s="21">
        <f t="shared" si="8"/>
        <v>39.78</v>
      </c>
      <c r="BV6" s="21">
        <f t="shared" si="8"/>
        <v>43.43</v>
      </c>
      <c r="BW6" s="21">
        <f t="shared" si="8"/>
        <v>41.41</v>
      </c>
      <c r="BX6" s="21">
        <f t="shared" si="8"/>
        <v>39.64</v>
      </c>
      <c r="BY6" s="21">
        <f t="shared" si="8"/>
        <v>40</v>
      </c>
      <c r="BZ6" s="21">
        <f t="shared" si="8"/>
        <v>38.74</v>
      </c>
      <c r="CA6" s="20" t="str">
        <f>IF(CA7="","",IF(CA7="-","【-】","【"&amp;SUBSTITUTE(TEXT(CA7,"#,##0.00"),"-","△")&amp;"】"))</f>
        <v>【41.91】</v>
      </c>
      <c r="CB6" s="21">
        <f>IF(CB7="",NA(),CB7)</f>
        <v>409.79</v>
      </c>
      <c r="CC6" s="21">
        <f t="shared" ref="CC6:CK6" si="9">IF(CC7="",NA(),CC7)</f>
        <v>388.35</v>
      </c>
      <c r="CD6" s="21">
        <f t="shared" si="9"/>
        <v>352.4</v>
      </c>
      <c r="CE6" s="21">
        <f t="shared" si="9"/>
        <v>363.28</v>
      </c>
      <c r="CF6" s="21">
        <f t="shared" si="9"/>
        <v>378.26</v>
      </c>
      <c r="CG6" s="21">
        <f t="shared" si="9"/>
        <v>400.44</v>
      </c>
      <c r="CH6" s="21">
        <f t="shared" si="9"/>
        <v>417.56</v>
      </c>
      <c r="CI6" s="21">
        <f t="shared" si="9"/>
        <v>449.72</v>
      </c>
      <c r="CJ6" s="21">
        <f t="shared" si="9"/>
        <v>437.27</v>
      </c>
      <c r="CK6" s="21">
        <f t="shared" si="9"/>
        <v>456.72</v>
      </c>
      <c r="CL6" s="20" t="str">
        <f>IF(CL7="","",IF(CL7="-","【-】","【"&amp;SUBSTITUTE(TEXT(CL7,"#,##0.00"),"-","△")&amp;"】"))</f>
        <v>【420.17】</v>
      </c>
      <c r="CM6" s="21">
        <f>IF(CM7="",NA(),CM7)</f>
        <v>36.76</v>
      </c>
      <c r="CN6" s="21">
        <f t="shared" ref="CN6:CV6" si="10">IF(CN7="",NA(),CN7)</f>
        <v>35.29</v>
      </c>
      <c r="CO6" s="21">
        <f t="shared" si="10"/>
        <v>35.78</v>
      </c>
      <c r="CP6" s="21">
        <f t="shared" si="10"/>
        <v>37.25</v>
      </c>
      <c r="CQ6" s="21">
        <f t="shared" si="10"/>
        <v>36.76</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98.34</v>
      </c>
      <c r="CY6" s="21">
        <f t="shared" ref="CY6:DG6" si="11">IF(CY7="",NA(),CY7)</f>
        <v>98.26</v>
      </c>
      <c r="CZ6" s="21">
        <f t="shared" si="11"/>
        <v>98.21</v>
      </c>
      <c r="DA6" s="21">
        <f t="shared" si="11"/>
        <v>100</v>
      </c>
      <c r="DB6" s="21">
        <f t="shared" si="11"/>
        <v>100</v>
      </c>
      <c r="DC6" s="21">
        <f t="shared" si="11"/>
        <v>80.8</v>
      </c>
      <c r="DD6" s="21">
        <f t="shared" si="11"/>
        <v>79.2</v>
      </c>
      <c r="DE6" s="21">
        <f t="shared" si="11"/>
        <v>79.09</v>
      </c>
      <c r="DF6" s="21">
        <f t="shared" si="11"/>
        <v>78.900000000000006</v>
      </c>
      <c r="DG6" s="21">
        <f t="shared" si="11"/>
        <v>78.03</v>
      </c>
      <c r="DH6" s="20" t="str">
        <f>IF(DH7="","",IF(DH7="-","【-】","【"&amp;SUBSTITUTE(TEXT(DH7,"#,##0.00"),"-","△")&amp;"】"))</f>
        <v>【80.39】</v>
      </c>
      <c r="DI6" s="21">
        <f>IF(DI7="",NA(),DI7)</f>
        <v>5.15</v>
      </c>
      <c r="DJ6" s="21">
        <f t="shared" ref="DJ6:DR6" si="12">IF(DJ7="",NA(),DJ7)</f>
        <v>7.95</v>
      </c>
      <c r="DK6" s="21">
        <f t="shared" si="12"/>
        <v>10.57</v>
      </c>
      <c r="DL6" s="21">
        <f t="shared" si="12"/>
        <v>13.51</v>
      </c>
      <c r="DM6" s="21">
        <f t="shared" si="12"/>
        <v>15.87</v>
      </c>
      <c r="DN6" s="21">
        <f t="shared" si="12"/>
        <v>30.26</v>
      </c>
      <c r="DO6" s="21">
        <f t="shared" si="12"/>
        <v>28.97</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8" s="22" customFormat="1" x14ac:dyDescent="0.2">
      <c r="A7" s="14"/>
      <c r="B7" s="23">
        <v>2022</v>
      </c>
      <c r="C7" s="23">
        <v>262021</v>
      </c>
      <c r="D7" s="23">
        <v>46</v>
      </c>
      <c r="E7" s="23">
        <v>17</v>
      </c>
      <c r="F7" s="23">
        <v>6</v>
      </c>
      <c r="G7" s="23">
        <v>0</v>
      </c>
      <c r="H7" s="23" t="s">
        <v>95</v>
      </c>
      <c r="I7" s="23" t="s">
        <v>96</v>
      </c>
      <c r="J7" s="23" t="s">
        <v>97</v>
      </c>
      <c r="K7" s="23" t="s">
        <v>98</v>
      </c>
      <c r="L7" s="23" t="s">
        <v>99</v>
      </c>
      <c r="M7" s="23" t="s">
        <v>100</v>
      </c>
      <c r="N7" s="24" t="s">
        <v>101</v>
      </c>
      <c r="O7" s="24">
        <v>74.62</v>
      </c>
      <c r="P7" s="24">
        <v>0.37</v>
      </c>
      <c r="Q7" s="24">
        <v>93.99</v>
      </c>
      <c r="R7" s="24">
        <v>3064</v>
      </c>
      <c r="S7" s="24">
        <v>78194</v>
      </c>
      <c r="T7" s="24">
        <v>342.13</v>
      </c>
      <c r="U7" s="24">
        <v>228.55</v>
      </c>
      <c r="V7" s="24">
        <v>288</v>
      </c>
      <c r="W7" s="24">
        <v>0.11</v>
      </c>
      <c r="X7" s="24">
        <v>2618.1799999999998</v>
      </c>
      <c r="Y7" s="24">
        <v>100.21</v>
      </c>
      <c r="Z7" s="24">
        <v>100</v>
      </c>
      <c r="AA7" s="24">
        <v>100.06</v>
      </c>
      <c r="AB7" s="24">
        <v>100</v>
      </c>
      <c r="AC7" s="24">
        <v>100.02</v>
      </c>
      <c r="AD7" s="24">
        <v>101.36</v>
      </c>
      <c r="AE7" s="24">
        <v>99.33</v>
      </c>
      <c r="AF7" s="24">
        <v>101.18</v>
      </c>
      <c r="AG7" s="24">
        <v>99.89</v>
      </c>
      <c r="AH7" s="24">
        <v>104.12</v>
      </c>
      <c r="AI7" s="24">
        <v>101.46</v>
      </c>
      <c r="AJ7" s="24">
        <v>0</v>
      </c>
      <c r="AK7" s="24">
        <v>0</v>
      </c>
      <c r="AL7" s="24">
        <v>0</v>
      </c>
      <c r="AM7" s="24">
        <v>0</v>
      </c>
      <c r="AN7" s="24">
        <v>0</v>
      </c>
      <c r="AO7" s="24">
        <v>221.05</v>
      </c>
      <c r="AP7" s="24">
        <v>210</v>
      </c>
      <c r="AQ7" s="24">
        <v>140.63</v>
      </c>
      <c r="AR7" s="24">
        <v>163.84</v>
      </c>
      <c r="AS7" s="24">
        <v>176.46</v>
      </c>
      <c r="AT7" s="24">
        <v>104.91</v>
      </c>
      <c r="AU7" s="24">
        <v>113.41</v>
      </c>
      <c r="AV7" s="24">
        <v>96.75</v>
      </c>
      <c r="AW7" s="24">
        <v>77.42</v>
      </c>
      <c r="AX7" s="24">
        <v>54.88</v>
      </c>
      <c r="AY7" s="24">
        <v>7.88</v>
      </c>
      <c r="AZ7" s="24">
        <v>80.95</v>
      </c>
      <c r="BA7" s="24">
        <v>62.55</v>
      </c>
      <c r="BB7" s="24">
        <v>56.53</v>
      </c>
      <c r="BC7" s="24">
        <v>59.66</v>
      </c>
      <c r="BD7" s="24">
        <v>61.64</v>
      </c>
      <c r="BE7" s="24">
        <v>61.34</v>
      </c>
      <c r="BF7" s="24">
        <v>846.52</v>
      </c>
      <c r="BG7" s="24">
        <v>2490.33</v>
      </c>
      <c r="BH7" s="24">
        <v>2231.5100000000002</v>
      </c>
      <c r="BI7" s="24">
        <v>2302.0700000000002</v>
      </c>
      <c r="BJ7" s="24">
        <v>2189.21</v>
      </c>
      <c r="BK7" s="24">
        <v>1006.65</v>
      </c>
      <c r="BL7" s="24">
        <v>998.42</v>
      </c>
      <c r="BM7" s="24">
        <v>1095.52</v>
      </c>
      <c r="BN7" s="24">
        <v>1056.55</v>
      </c>
      <c r="BO7" s="24">
        <v>1278.54</v>
      </c>
      <c r="BP7" s="24">
        <v>1078.44</v>
      </c>
      <c r="BQ7" s="24">
        <v>32.880000000000003</v>
      </c>
      <c r="BR7" s="24">
        <v>34.81</v>
      </c>
      <c r="BS7" s="24">
        <v>41.9</v>
      </c>
      <c r="BT7" s="24">
        <v>41.29</v>
      </c>
      <c r="BU7" s="24">
        <v>39.78</v>
      </c>
      <c r="BV7" s="24">
        <v>43.43</v>
      </c>
      <c r="BW7" s="24">
        <v>41.41</v>
      </c>
      <c r="BX7" s="24">
        <v>39.64</v>
      </c>
      <c r="BY7" s="24">
        <v>40</v>
      </c>
      <c r="BZ7" s="24">
        <v>38.74</v>
      </c>
      <c r="CA7" s="24">
        <v>41.91</v>
      </c>
      <c r="CB7" s="24">
        <v>409.79</v>
      </c>
      <c r="CC7" s="24">
        <v>388.35</v>
      </c>
      <c r="CD7" s="24">
        <v>352.4</v>
      </c>
      <c r="CE7" s="24">
        <v>363.28</v>
      </c>
      <c r="CF7" s="24">
        <v>378.26</v>
      </c>
      <c r="CG7" s="24">
        <v>400.44</v>
      </c>
      <c r="CH7" s="24">
        <v>417.56</v>
      </c>
      <c r="CI7" s="24">
        <v>449.72</v>
      </c>
      <c r="CJ7" s="24">
        <v>437.27</v>
      </c>
      <c r="CK7" s="24">
        <v>456.72</v>
      </c>
      <c r="CL7" s="24">
        <v>420.17</v>
      </c>
      <c r="CM7" s="24">
        <v>36.76</v>
      </c>
      <c r="CN7" s="24">
        <v>35.29</v>
      </c>
      <c r="CO7" s="24">
        <v>35.78</v>
      </c>
      <c r="CP7" s="24">
        <v>37.25</v>
      </c>
      <c r="CQ7" s="24">
        <v>36.76</v>
      </c>
      <c r="CR7" s="24">
        <v>32.229999999999997</v>
      </c>
      <c r="CS7" s="24">
        <v>32.479999999999997</v>
      </c>
      <c r="CT7" s="24">
        <v>30.19</v>
      </c>
      <c r="CU7" s="24">
        <v>28.77</v>
      </c>
      <c r="CV7" s="24">
        <v>26.22</v>
      </c>
      <c r="CW7" s="24">
        <v>29.92</v>
      </c>
      <c r="CX7" s="24">
        <v>98.34</v>
      </c>
      <c r="CY7" s="24">
        <v>98.26</v>
      </c>
      <c r="CZ7" s="24">
        <v>98.21</v>
      </c>
      <c r="DA7" s="24">
        <v>100</v>
      </c>
      <c r="DB7" s="24">
        <v>100</v>
      </c>
      <c r="DC7" s="24">
        <v>80.8</v>
      </c>
      <c r="DD7" s="24">
        <v>79.2</v>
      </c>
      <c r="DE7" s="24">
        <v>79.09</v>
      </c>
      <c r="DF7" s="24">
        <v>78.900000000000006</v>
      </c>
      <c r="DG7" s="24">
        <v>78.03</v>
      </c>
      <c r="DH7" s="24">
        <v>80.39</v>
      </c>
      <c r="DI7" s="24">
        <v>5.15</v>
      </c>
      <c r="DJ7" s="24">
        <v>7.95</v>
      </c>
      <c r="DK7" s="24">
        <v>10.57</v>
      </c>
      <c r="DL7" s="24">
        <v>13.51</v>
      </c>
      <c r="DM7" s="24">
        <v>15.87</v>
      </c>
      <c r="DN7" s="24">
        <v>30.26</v>
      </c>
      <c r="DO7" s="24">
        <v>28.97</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0.02</v>
      </c>
      <c r="EK7" s="24">
        <v>0.01</v>
      </c>
      <c r="EL7" s="24">
        <v>1.6</v>
      </c>
      <c r="EM7" s="24">
        <v>0.01</v>
      </c>
      <c r="EN7" s="24">
        <v>0.01</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2024-02-13T08:20:52Z</cp:lastPrinted>
  <dcterms:created xsi:type="dcterms:W3CDTF">2023-12-12T01:05:27Z</dcterms:created>
  <dcterms:modified xsi:type="dcterms:W3CDTF">2024-02-15T00:44:28Z</dcterms:modified>
  <cp:category/>
</cp:coreProperties>
</file>