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G:\01上下水道部共通ﾌｫﾙﾀﾞ\上下水道部（R5）\04　経営\02　経営分析\01　経営分析　(常)\20240117【130〆】公営企業に係る経営比較分析表（令和４年度決算）の分析等について（依頼）\【経営比較分析表】下水道事業\0213回答修正\"/>
    </mc:Choice>
  </mc:AlternateContent>
  <xr:revisionPtr revIDLastSave="0" documentId="13_ncr:1_{23035076-AD38-450C-B540-B3F8B1B18E21}" xr6:coauthVersionLast="36" xr6:coauthVersionMax="36" xr10:uidLastSave="{00000000-0000-0000-0000-000000000000}"/>
  <workbookProtection workbookAlgorithmName="SHA-512" workbookHashValue="AnsLdX1fSoubwgqWWv2ZZXpoUU30mj3Y2cKGCDDSkcFYeQF95pX4FsUWx4h9avW/rsmdoL26dG/gjuzEAfYAsA==" workbookSaltValue="qr+R5sgsl//NK96ET+29dQ=="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R6" i="5"/>
  <c r="Q6" i="5"/>
  <c r="P6" i="5"/>
  <c r="O6" i="5"/>
  <c r="N6" i="5"/>
  <c r="B10" i="4" s="1"/>
  <c r="M6" i="5"/>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G85" i="4"/>
  <c r="BB10" i="4"/>
  <c r="AT10" i="4"/>
  <c r="AL10" i="4"/>
  <c r="AD10" i="4"/>
  <c r="W10" i="4"/>
  <c r="P10" i="4"/>
  <c r="I10" i="4"/>
  <c r="AL8" i="4"/>
  <c r="AD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<sst xmlns="http://schemas.openxmlformats.org/spreadsheetml/2006/main" count="231" uniqueCount="116">
  <si>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</si>
  <si>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</si>
  <si>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</si>
  <si>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</si>
  <si>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</si>
  <si>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</si>
  <si>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</si>
  <si>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</si>
  <si>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</si>
  <si>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</si>
  <si>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</si>
  <si>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</si>
  <si>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</si>
  <si>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</si>
  <si>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</si>
  <si>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</si>
  <si>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</si>
  <si>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</si>
  <si>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</si>
  <si>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</si>
  <si>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</si>
  <si>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</si>
  <si>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</si>
  <si>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</si>
  <si>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</si>
  <si>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</si>
  <si>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</si>
  <si>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</si>
  <si>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</si>
  <si>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</si>
  <si>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</si>
  <si>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</si>
  <si>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</si>
  <si>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</si>
  <si>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</si>
  <si>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</si>
  <si>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</si>
  <si>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</si>
  <si>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</si>
  <si>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</si>
  <si>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</si>
  <si>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</si>
  <si>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</si>
  <si>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</si>
  <si>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</si>
  <si>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</si>
  <si>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</si>
  <si>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</si>
  <si>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</si>
  <si>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</si>
  <si>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</si>
  <si>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</si>
  <si>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</si>
  <si>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</si>
  <si>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</si>
  <si>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</si>
  <si>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</si>
  <si>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</si>
  <si>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</si>
  <si>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</si>
  <si>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</si>
  <si>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</si>
  <si>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</si>
  <si>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</si>
  <si>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</si>
  <si>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</si>
  <si>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</si>
  <si>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</si>
  <si>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</si>
  <si>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</si>
  <si>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</si>
  <si>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</si>
  <si>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</si>
  <si>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</si>
  <si>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</si>
  <si>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</si>
  <si>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</si>
  <si>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</si>
  <si>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</si>
  <si>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</si>
  <si>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</si>
  <si>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</si>
  <si>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</si>
  <si>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</si>
  <si>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</si>
  <si>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</si>
  <si>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</si>
  <si>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</si>
  <si>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</si>
  <si>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</si>
  <si>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</si>
  <si>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</si>
  <si>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</si>
  <si>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</si>
  <si>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</si>
  <si>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</si>
  <si>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</si>
  <si>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</si>
  <si>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</si>
  <si>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</si>
  <si>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</si>
  <si>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</si>
  <si>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</si>
  <si>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</si>
  <si>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</si>
  <si>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</si>
  <si>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</si>
  <si>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</si>
  <si>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</si>
  <si>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</si>
  <si>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</si>
  <si>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</si>
  <si>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</si>
  <si>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農業集落排水は、事業完了後20数年が経過した処理区から、まだ10年程度経過の処理区まで様々ですが、一部の施設については、すでに更新事業を実施しています。今後は、人口減少等により、使用料収入は減少傾向にあると見込まれ、大変厳しい経営状況にあることから、令和2年度から10カ年の中期経営計画である経営戦略を基本に、状況の変化にも対応しつつ、経費の節減を図り、安定的に持続可能な経営に努めます。</t>
    <phoneticPr fontId="4"/>
  </si>
  <si>
    <t>法適用後５年しか経過しておらず、①有形固定資産減価償却率は低い状況です。また、管渠については、法定耐用年数を超過したものが無いことから、②管渠老朽化率、③管渠改善化率は0%となっています。</t>
    <phoneticPr fontId="4"/>
  </si>
  <si>
    <t>本市の下水道は、各事業（公共下水、特定環境保全公共下水、農業集落排水、漁業集落排水、合併処理浄化槽）を一体的に経営しており、経費の一部は按分等により算定して経営比較分析表を算出しています。
　農業集落排水については、８処理区で事業を実施しており、全て完了しています。⑥汚水処理原価は、人口減少等により有収水量は減少したものの、委託料等経費の減少により前年度より微減となっています。⑦施設利用率は人口減少等により減少しています。⑤経費回収率は、令和2年度に料金改定を実施したことにより、平均値、全国平均を上回っていますが、約70％程度となっているため、一般会計からの繰入により、①経常収支比率は100％を若干超えている状況です。
　</t>
    <rPh sb="170" eb="172">
      <t>ゲンショウ</t>
    </rPh>
    <rPh sb="180" eb="181">
      <t>ビ</t>
    </rPh>
    <rPh sb="181" eb="182">
      <t>ゲン</t>
    </rPh>
    <rPh sb="260" eb="261">
      <t>ヤク</t>
    </rPh>
    <rPh sb="264" eb="266">
      <t>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</si>
</sst>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7C-4B61-AE13-91D3B3F855A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CA7C-4B61-AE13-91D3B3F855A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60.69</c:v>
                </c:pt>
                <c:pt idx="1">
                  <c:v>57.83</c:v>
                </c:pt>
                <c:pt idx="2">
                  <c:v>57.23</c:v>
                </c:pt>
                <c:pt idx="3">
                  <c:v>54.6</c:v>
                </c:pt>
                <c:pt idx="4">
                  <c:v>52.09</c:v>
                </c:pt>
              </c:numCache>
            </c:numRef>
          </c:val>
          <c:extLst>
            <c:ext xmlns:c16="http://schemas.microsoft.com/office/drawing/2014/chart" uri="{C3380CC4-5D6E-409C-BE32-E72D297353CC}">
              <c16:uniqueId val="{00000000-CC99-4D40-B1D6-637E9A4B471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CC99-4D40-B1D6-637E9A4B471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80.34</c:v>
                </c:pt>
                <c:pt idx="1">
                  <c:v>80.64</c:v>
                </c:pt>
                <c:pt idx="2">
                  <c:v>81.77</c:v>
                </c:pt>
                <c:pt idx="3">
                  <c:v>82.42</c:v>
                </c:pt>
                <c:pt idx="4">
                  <c:v>77.91</c:v>
                </c:pt>
              </c:numCache>
            </c:numRef>
          </c:val>
          <c:extLst>
            <c:ext xmlns:c16="http://schemas.microsoft.com/office/drawing/2014/chart" uri="{C3380CC4-5D6E-409C-BE32-E72D297353CC}">
              <c16:uniqueId val="{00000000-9D23-4738-8000-480F5BC141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9D23-4738-8000-480F5BC141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100.25</c:v>
                </c:pt>
                <c:pt idx="1">
                  <c:v>116.38</c:v>
                </c:pt>
                <c:pt idx="2">
                  <c:v>118.62</c:v>
                </c:pt>
                <c:pt idx="3">
                  <c:v>118.86</c:v>
                </c:pt>
                <c:pt idx="4">
                  <c:v>100.02</c:v>
                </c:pt>
              </c:numCache>
            </c:numRef>
          </c:val>
          <c:extLst>
            <c:ext xmlns:c16="http://schemas.microsoft.com/office/drawing/2014/chart" uri="{C3380CC4-5D6E-409C-BE32-E72D297353CC}">
              <c16:uniqueId val="{00000000-A269-4190-8D52-F95FC1BD24B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A269-4190-8D52-F95FC1BD24B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5.43</c:v>
                </c:pt>
                <c:pt idx="1">
                  <c:v>9.5500000000000007</c:v>
                </c:pt>
                <c:pt idx="2">
                  <c:v>13.04</c:v>
                </c:pt>
                <c:pt idx="3">
                  <c:v>16.32</c:v>
                </c:pt>
                <c:pt idx="4">
                  <c:v>19.54</c:v>
                </c:pt>
              </c:numCache>
            </c:numRef>
          </c:val>
          <c:extLst>
            <c:ext xmlns:c16="http://schemas.microsoft.com/office/drawing/2014/chart" uri="{C3380CC4-5D6E-409C-BE32-E72D297353CC}">
              <c16:uniqueId val="{00000000-09C0-4B1D-8AAF-3AA773704E2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09C0-4B1D-8AAF-3AA773704E2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AC-4693-BD75-5A481E0A3B0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5AC-4693-BD75-5A481E0A3B0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2099.59</c:v>
                </c:pt>
                <c:pt idx="1">
                  <c:v>1910.87</c:v>
                </c:pt>
                <c:pt idx="2">
                  <c:v>1646.18</c:v>
                </c:pt>
                <c:pt idx="3">
                  <c:v>1575.67</c:v>
                </c:pt>
                <c:pt idx="4">
                  <c:v>1603.29</c:v>
                </c:pt>
              </c:numCache>
            </c:numRef>
          </c:val>
          <c:extLst>
            <c:ext xmlns:c16="http://schemas.microsoft.com/office/drawing/2014/chart" uri="{C3380CC4-5D6E-409C-BE32-E72D297353CC}">
              <c16:uniqueId val="{00000000-FA24-4FA8-84C6-09EE19FD15C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FA24-4FA8-84C6-09EE19FD15C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19.899999999999999</c:v>
                </c:pt>
                <c:pt idx="1">
                  <c:v>18.420000000000002</c:v>
                </c:pt>
                <c:pt idx="2">
                  <c:v>37.69</c:v>
                </c:pt>
                <c:pt idx="3">
                  <c:v>58.87</c:v>
                </c:pt>
                <c:pt idx="4">
                  <c:v>9.86</c:v>
                </c:pt>
              </c:numCache>
            </c:numRef>
          </c:val>
          <c:extLst>
            <c:ext xmlns:c16="http://schemas.microsoft.com/office/drawing/2014/chart" uri="{C3380CC4-5D6E-409C-BE32-E72D297353CC}">
              <c16:uniqueId val="{00000000-552D-46C9-834C-3B0EDCF088B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552D-46C9-834C-3B0EDCF088B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1714.04</c:v>
                </c:pt>
                <c:pt idx="1">
                  <c:v>4345.25</c:v>
                </c:pt>
                <c:pt idx="2">
                  <c:v>3788.97</c:v>
                </c:pt>
                <c:pt idx="3">
                  <c:v>3787.53</c:v>
                </c:pt>
                <c:pt idx="4">
                  <c:v>3572.53</c:v>
                </c:pt>
              </c:numCache>
            </c:numRef>
          </c:val>
          <c:extLst>
            <c:ext xmlns:c16="http://schemas.microsoft.com/office/drawing/2014/chart" uri="{C3380CC4-5D6E-409C-BE32-E72D297353CC}">
              <c16:uniqueId val="{00000000-69F9-4A59-B56E-87E536D2897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69F9-4A59-B56E-87E536D2897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47.37</c:v>
                </c:pt>
                <c:pt idx="1">
                  <c:v>38.619999999999997</c:v>
                </c:pt>
                <c:pt idx="2">
                  <c:v>78.489999999999995</c:v>
                </c:pt>
                <c:pt idx="3">
                  <c:v>68.41</c:v>
                </c:pt>
                <c:pt idx="4">
                  <c:v>69.83</c:v>
                </c:pt>
              </c:numCache>
            </c:numRef>
          </c:val>
          <c:extLst>
            <c:ext xmlns:c16="http://schemas.microsoft.com/office/drawing/2014/chart" uri="{C3380CC4-5D6E-409C-BE32-E72D297353CC}">
              <c16:uniqueId val="{00000000-3AAC-402C-9BC5-D7F3FE2C93F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3AAC-402C-9BC5-D7F3FE2C93F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283.89999999999998</c:v>
                </c:pt>
                <c:pt idx="1">
                  <c:v>347.6</c:v>
                </c:pt>
                <c:pt idx="2">
                  <c:v>186.22</c:v>
                </c:pt>
                <c:pt idx="3">
                  <c:v>216.94</c:v>
                </c:pt>
                <c:pt idx="4">
                  <c:v>212.48</c:v>
                </c:pt>
              </c:numCache>
            </c:numRef>
          </c:val>
          <c:extLst>
            <c:ext xmlns:c16="http://schemas.microsoft.com/office/drawing/2014/chart" uri="{C3380CC4-5D6E-409C-BE32-E72D297353CC}">
              <c16:uniqueId val="{00000000-04C5-41C0-94A3-60DADE9F4E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04C5-41C0-94A3-60DADE9F4E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4"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京都府　舞鶴市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78194</v>
      </c>
      <c r="AM8" s="42"/>
      <c r="AN8" s="42"/>
      <c r="AO8" s="42"/>
      <c r="AP8" s="42"/>
      <c r="AQ8" s="42"/>
      <c r="AR8" s="42"/>
      <c r="AS8" s="42"/>
      <c r="AT8" s="35">
        <f>データ!T6</f>
        <v>342.13</v>
      </c>
      <c r="AU8" s="35"/>
      <c r="AV8" s="35"/>
      <c r="AW8" s="35"/>
      <c r="AX8" s="35"/>
      <c r="AY8" s="35"/>
      <c r="AZ8" s="35"/>
      <c r="BA8" s="35"/>
      <c r="BB8" s="35">
        <f>データ!U6</f>
        <v>228.55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55.9</v>
      </c>
      <c r="J10" s="35"/>
      <c r="K10" s="35"/>
      <c r="L10" s="35"/>
      <c r="M10" s="35"/>
      <c r="N10" s="35"/>
      <c r="O10" s="35"/>
      <c r="P10" s="35">
        <f>データ!P6</f>
        <v>2.25</v>
      </c>
      <c r="Q10" s="35"/>
      <c r="R10" s="35"/>
      <c r="S10" s="35"/>
      <c r="T10" s="35"/>
      <c r="U10" s="35"/>
      <c r="V10" s="35"/>
      <c r="W10" s="35">
        <f>データ!Q6</f>
        <v>94.49</v>
      </c>
      <c r="X10" s="35"/>
      <c r="Y10" s="35"/>
      <c r="Z10" s="35"/>
      <c r="AA10" s="35"/>
      <c r="AB10" s="35"/>
      <c r="AC10" s="35"/>
      <c r="AD10" s="42">
        <f>データ!R6</f>
        <v>3064</v>
      </c>
      <c r="AE10" s="42"/>
      <c r="AF10" s="42"/>
      <c r="AG10" s="42"/>
      <c r="AH10" s="42"/>
      <c r="AI10" s="42"/>
      <c r="AJ10" s="42"/>
      <c r="AK10" s="2"/>
      <c r="AL10" s="42">
        <f>データ!V6</f>
        <v>1734</v>
      </c>
      <c r="AM10" s="42"/>
      <c r="AN10" s="42"/>
      <c r="AO10" s="42"/>
      <c r="AP10" s="42"/>
      <c r="AQ10" s="42"/>
      <c r="AR10" s="42"/>
      <c r="AS10" s="42"/>
      <c r="AT10" s="35">
        <f>データ!W6</f>
        <v>1.1499999999999999</v>
      </c>
      <c r="AU10" s="35"/>
      <c r="AV10" s="35"/>
      <c r="AW10" s="35"/>
      <c r="AX10" s="35"/>
      <c r="AY10" s="35"/>
      <c r="AZ10" s="35"/>
      <c r="BA10" s="35"/>
      <c r="BB10" s="35">
        <f>データ!X6</f>
        <v>1507.83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RoGxKf+nkj4G8fck7JRWPD8coOlIzISeVTKN7RST6R7fu4EJa6cRa21xadOHHPi/w/3zeHq9xtEzajLEbQy7Pw==" saltValue="toJfq6UMmThGrAQOQXzc8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262021</v>
      </c>
      <c r="D6" s="19">
        <f t="shared" si="3"/>
        <v>46</v>
      </c>
      <c r="E6" s="19">
        <f t="shared" si="3"/>
        <v>17</v>
      </c>
      <c r="F6" s="19">
        <f t="shared" si="3"/>
        <v>5</v>
      </c>
      <c r="G6" s="19">
        <f t="shared" si="3"/>
        <v>0</v>
      </c>
      <c r="H6" s="19" t="str">
        <f t="shared" si="3"/>
        <v>京都府　舞鶴市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55.9</v>
      </c>
      <c r="P6" s="20">
        <f t="shared" si="3"/>
        <v>2.25</v>
      </c>
      <c r="Q6" s="20">
        <f t="shared" si="3"/>
        <v>94.49</v>
      </c>
      <c r="R6" s="20">
        <f t="shared" si="3"/>
        <v>3064</v>
      </c>
      <c r="S6" s="20">
        <f t="shared" si="3"/>
        <v>78194</v>
      </c>
      <c r="T6" s="20">
        <f t="shared" si="3"/>
        <v>342.13</v>
      </c>
      <c r="U6" s="20">
        <f t="shared" si="3"/>
        <v>228.55</v>
      </c>
      <c r="V6" s="20">
        <f t="shared" si="3"/>
        <v>1734</v>
      </c>
      <c r="W6" s="20">
        <f t="shared" si="3"/>
        <v>1.1499999999999999</v>
      </c>
      <c r="X6" s="20">
        <f t="shared" si="3"/>
        <v>1507.83</v>
      </c>
      <c r="Y6" s="21">
        <f>IF(Y7="",NA(),Y7)</f>
        <v>100.25</v>
      </c>
      <c r="Z6" s="21">
        <f t="shared" ref="Z6:AH6" si="4">IF(Z7="",NA(),Z7)</f>
        <v>116.38</v>
      </c>
      <c r="AA6" s="21">
        <f t="shared" si="4"/>
        <v>118.62</v>
      </c>
      <c r="AB6" s="21">
        <f t="shared" si="4"/>
        <v>118.86</v>
      </c>
      <c r="AC6" s="21">
        <f t="shared" si="4"/>
        <v>100.02</v>
      </c>
      <c r="AD6" s="21">
        <f t="shared" si="4"/>
        <v>101.77</v>
      </c>
      <c r="AE6" s="21">
        <f t="shared" si="4"/>
        <v>103.6</v>
      </c>
      <c r="AF6" s="21">
        <f t="shared" si="4"/>
        <v>106.37</v>
      </c>
      <c r="AG6" s="21">
        <f t="shared" si="4"/>
        <v>106.07</v>
      </c>
      <c r="AH6" s="21">
        <f t="shared" si="4"/>
        <v>105.5</v>
      </c>
      <c r="AI6" s="20" t="str">
        <f>IF(AI7="","",IF(AI7="-","【-】","【"&amp;SUBSTITUTE(TEXT(AI7,"#,##0.00"),"-","△")&amp;"】"))</f>
        <v>【103.61】</v>
      </c>
      <c r="AJ6" s="21">
        <f>IF(AJ7="",NA(),AJ7)</f>
        <v>2099.59</v>
      </c>
      <c r="AK6" s="21">
        <f t="shared" ref="AK6:AS6" si="5">IF(AK7="",NA(),AK7)</f>
        <v>1910.87</v>
      </c>
      <c r="AL6" s="21">
        <f t="shared" si="5"/>
        <v>1646.18</v>
      </c>
      <c r="AM6" s="21">
        <f t="shared" si="5"/>
        <v>1575.67</v>
      </c>
      <c r="AN6" s="21">
        <f t="shared" si="5"/>
        <v>1603.29</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19.899999999999999</v>
      </c>
      <c r="AV6" s="21">
        <f t="shared" ref="AV6:BD6" si="6">IF(AV7="",NA(),AV7)</f>
        <v>18.420000000000002</v>
      </c>
      <c r="AW6" s="21">
        <f t="shared" si="6"/>
        <v>37.69</v>
      </c>
      <c r="AX6" s="21">
        <f t="shared" si="6"/>
        <v>58.87</v>
      </c>
      <c r="AY6" s="21">
        <f t="shared" si="6"/>
        <v>9.86</v>
      </c>
      <c r="AZ6" s="21">
        <f t="shared" si="6"/>
        <v>29.54</v>
      </c>
      <c r="BA6" s="21">
        <f t="shared" si="6"/>
        <v>26.99</v>
      </c>
      <c r="BB6" s="21">
        <f t="shared" si="6"/>
        <v>29.13</v>
      </c>
      <c r="BC6" s="21">
        <f t="shared" si="6"/>
        <v>35.69</v>
      </c>
      <c r="BD6" s="21">
        <f t="shared" si="6"/>
        <v>38.4</v>
      </c>
      <c r="BE6" s="20" t="str">
        <f>IF(BE7="","",IF(BE7="-","【-】","【"&amp;SUBSTITUTE(TEXT(BE7,"#,##0.00"),"-","△")&amp;"】"))</f>
        <v>【36.94】</v>
      </c>
      <c r="BF6" s="21">
        <f>IF(BF7="",NA(),BF7)</f>
        <v>1714.04</v>
      </c>
      <c r="BG6" s="21">
        <f t="shared" ref="BG6:BO6" si="7">IF(BG7="",NA(),BG7)</f>
        <v>4345.25</v>
      </c>
      <c r="BH6" s="21">
        <f t="shared" si="7"/>
        <v>3788.97</v>
      </c>
      <c r="BI6" s="21">
        <f t="shared" si="7"/>
        <v>3787.53</v>
      </c>
      <c r="BJ6" s="21">
        <f t="shared" si="7"/>
        <v>3572.53</v>
      </c>
      <c r="BK6" s="21">
        <f t="shared" si="7"/>
        <v>789.46</v>
      </c>
      <c r="BL6" s="21">
        <f t="shared" si="7"/>
        <v>826.83</v>
      </c>
      <c r="BM6" s="21">
        <f t="shared" si="7"/>
        <v>867.83</v>
      </c>
      <c r="BN6" s="21">
        <f t="shared" si="7"/>
        <v>791.76</v>
      </c>
      <c r="BO6" s="21">
        <f t="shared" si="7"/>
        <v>900.82</v>
      </c>
      <c r="BP6" s="20" t="str">
        <f>IF(BP7="","",IF(BP7="-","【-】","【"&amp;SUBSTITUTE(TEXT(BP7,"#,##0.00"),"-","△")&amp;"】"))</f>
        <v>【809.19】</v>
      </c>
      <c r="BQ6" s="21">
        <f>IF(BQ7="",NA(),BQ7)</f>
        <v>47.37</v>
      </c>
      <c r="BR6" s="21">
        <f t="shared" ref="BR6:BZ6" si="8">IF(BR7="",NA(),BR7)</f>
        <v>38.619999999999997</v>
      </c>
      <c r="BS6" s="21">
        <f t="shared" si="8"/>
        <v>78.489999999999995</v>
      </c>
      <c r="BT6" s="21">
        <f t="shared" si="8"/>
        <v>68.41</v>
      </c>
      <c r="BU6" s="21">
        <f t="shared" si="8"/>
        <v>69.83</v>
      </c>
      <c r="BV6" s="21">
        <f t="shared" si="8"/>
        <v>57.77</v>
      </c>
      <c r="BW6" s="21">
        <f t="shared" si="8"/>
        <v>57.31</v>
      </c>
      <c r="BX6" s="21">
        <f t="shared" si="8"/>
        <v>57.08</v>
      </c>
      <c r="BY6" s="21">
        <f t="shared" si="8"/>
        <v>56.26</v>
      </c>
      <c r="BZ6" s="21">
        <f t="shared" si="8"/>
        <v>52.94</v>
      </c>
      <c r="CA6" s="20" t="str">
        <f>IF(CA7="","",IF(CA7="-","【-】","【"&amp;SUBSTITUTE(TEXT(CA7,"#,##0.00"),"-","△")&amp;"】"))</f>
        <v>【57.02】</v>
      </c>
      <c r="CB6" s="21">
        <f>IF(CB7="",NA(),CB7)</f>
        <v>283.89999999999998</v>
      </c>
      <c r="CC6" s="21">
        <f t="shared" ref="CC6:CK6" si="9">IF(CC7="",NA(),CC7)</f>
        <v>347.6</v>
      </c>
      <c r="CD6" s="21">
        <f t="shared" si="9"/>
        <v>186.22</v>
      </c>
      <c r="CE6" s="21">
        <f t="shared" si="9"/>
        <v>216.94</v>
      </c>
      <c r="CF6" s="21">
        <f t="shared" si="9"/>
        <v>212.48</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60.69</v>
      </c>
      <c r="CN6" s="21">
        <f t="shared" ref="CN6:CV6" si="10">IF(CN7="",NA(),CN7)</f>
        <v>57.83</v>
      </c>
      <c r="CO6" s="21">
        <f t="shared" si="10"/>
        <v>57.23</v>
      </c>
      <c r="CP6" s="21">
        <f t="shared" si="10"/>
        <v>54.6</v>
      </c>
      <c r="CQ6" s="21">
        <f t="shared" si="10"/>
        <v>52.09</v>
      </c>
      <c r="CR6" s="21">
        <f t="shared" si="10"/>
        <v>50.68</v>
      </c>
      <c r="CS6" s="21">
        <f t="shared" si="10"/>
        <v>50.14</v>
      </c>
      <c r="CT6" s="21">
        <f t="shared" si="10"/>
        <v>54.83</v>
      </c>
      <c r="CU6" s="21">
        <f t="shared" si="10"/>
        <v>66.53</v>
      </c>
      <c r="CV6" s="21">
        <f t="shared" si="10"/>
        <v>52.35</v>
      </c>
      <c r="CW6" s="20" t="str">
        <f>IF(CW7="","",IF(CW7="-","【-】","【"&amp;SUBSTITUTE(TEXT(CW7,"#,##0.00"),"-","△")&amp;"】"))</f>
        <v>【52.55】</v>
      </c>
      <c r="CX6" s="21">
        <f>IF(CX7="",NA(),CX7)</f>
        <v>80.34</v>
      </c>
      <c r="CY6" s="21">
        <f t="shared" ref="CY6:DG6" si="11">IF(CY7="",NA(),CY7)</f>
        <v>80.64</v>
      </c>
      <c r="CZ6" s="21">
        <f t="shared" si="11"/>
        <v>81.77</v>
      </c>
      <c r="DA6" s="21">
        <f t="shared" si="11"/>
        <v>82.42</v>
      </c>
      <c r="DB6" s="21">
        <f t="shared" si="11"/>
        <v>77.91</v>
      </c>
      <c r="DC6" s="21">
        <f t="shared" si="11"/>
        <v>84.86</v>
      </c>
      <c r="DD6" s="21">
        <f t="shared" si="11"/>
        <v>84.98</v>
      </c>
      <c r="DE6" s="21">
        <f t="shared" si="11"/>
        <v>84.7</v>
      </c>
      <c r="DF6" s="21">
        <f t="shared" si="11"/>
        <v>84.67</v>
      </c>
      <c r="DG6" s="21">
        <f t="shared" si="11"/>
        <v>84.39</v>
      </c>
      <c r="DH6" s="20" t="str">
        <f>IF(DH7="","",IF(DH7="-","【-】","【"&amp;SUBSTITUTE(TEXT(DH7,"#,##0.00"),"-","△")&amp;"】"))</f>
        <v>【87.30】</v>
      </c>
      <c r="DI6" s="21">
        <f>IF(DI7="",NA(),DI7)</f>
        <v>5.43</v>
      </c>
      <c r="DJ6" s="21">
        <f t="shared" ref="DJ6:DR6" si="12">IF(DJ7="",NA(),DJ7)</f>
        <v>9.5500000000000007</v>
      </c>
      <c r="DK6" s="21">
        <f t="shared" si="12"/>
        <v>13.04</v>
      </c>
      <c r="DL6" s="21">
        <f t="shared" si="12"/>
        <v>16.32</v>
      </c>
      <c r="DM6" s="21">
        <f t="shared" si="12"/>
        <v>19.54</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2">
      <c r="A7" s="14"/>
      <c r="B7" s="23">
        <v>2022</v>
      </c>
      <c r="C7" s="23">
        <v>262021</v>
      </c>
      <c r="D7" s="23">
        <v>46</v>
      </c>
      <c r="E7" s="23">
        <v>17</v>
      </c>
      <c r="F7" s="23">
        <v>5</v>
      </c>
      <c r="G7" s="23">
        <v>0</v>
      </c>
      <c r="H7" s="23" t="s">
        <v>96</v>
      </c>
      <c r="I7" s="23" t="s">
        <v>97</v>
      </c>
      <c r="J7" s="23" t="s">
        <v>98</v>
      </c>
      <c r="K7" s="23" t="s">
        <v>99</v>
      </c>
      <c r="L7" s="23" t="s">
        <v>100</v>
      </c>
      <c r="M7" s="23" t="s">
        <v>101</v>
      </c>
      <c r="N7" s="24" t="s">
        <v>102</v>
      </c>
      <c r="O7" s="24">
        <v>55.9</v>
      </c>
      <c r="P7" s="24">
        <v>2.25</v>
      </c>
      <c r="Q7" s="24">
        <v>94.49</v>
      </c>
      <c r="R7" s="24">
        <v>3064</v>
      </c>
      <c r="S7" s="24">
        <v>78194</v>
      </c>
      <c r="T7" s="24">
        <v>342.13</v>
      </c>
      <c r="U7" s="24">
        <v>228.55</v>
      </c>
      <c r="V7" s="24">
        <v>1734</v>
      </c>
      <c r="W7" s="24">
        <v>1.1499999999999999</v>
      </c>
      <c r="X7" s="24">
        <v>1507.83</v>
      </c>
      <c r="Y7" s="24">
        <v>100.25</v>
      </c>
      <c r="Z7" s="24">
        <v>116.38</v>
      </c>
      <c r="AA7" s="24">
        <v>118.62</v>
      </c>
      <c r="AB7" s="24">
        <v>118.86</v>
      </c>
      <c r="AC7" s="24">
        <v>100.02</v>
      </c>
      <c r="AD7" s="24">
        <v>101.77</v>
      </c>
      <c r="AE7" s="24">
        <v>103.6</v>
      </c>
      <c r="AF7" s="24">
        <v>106.37</v>
      </c>
      <c r="AG7" s="24">
        <v>106.07</v>
      </c>
      <c r="AH7" s="24">
        <v>105.5</v>
      </c>
      <c r="AI7" s="24">
        <v>103.61</v>
      </c>
      <c r="AJ7" s="24">
        <v>2099.59</v>
      </c>
      <c r="AK7" s="24">
        <v>1910.87</v>
      </c>
      <c r="AL7" s="24">
        <v>1646.18</v>
      </c>
      <c r="AM7" s="24">
        <v>1575.67</v>
      </c>
      <c r="AN7" s="24">
        <v>1603.29</v>
      </c>
      <c r="AO7" s="24">
        <v>227.4</v>
      </c>
      <c r="AP7" s="24">
        <v>193.99</v>
      </c>
      <c r="AQ7" s="24">
        <v>139.02000000000001</v>
      </c>
      <c r="AR7" s="24">
        <v>132.04</v>
      </c>
      <c r="AS7" s="24">
        <v>145.43</v>
      </c>
      <c r="AT7" s="24">
        <v>133.62</v>
      </c>
      <c r="AU7" s="24">
        <v>19.899999999999999</v>
      </c>
      <c r="AV7" s="24">
        <v>18.420000000000002</v>
      </c>
      <c r="AW7" s="24">
        <v>37.69</v>
      </c>
      <c r="AX7" s="24">
        <v>58.87</v>
      </c>
      <c r="AY7" s="24">
        <v>9.86</v>
      </c>
      <c r="AZ7" s="24">
        <v>29.54</v>
      </c>
      <c r="BA7" s="24">
        <v>26.99</v>
      </c>
      <c r="BB7" s="24">
        <v>29.13</v>
      </c>
      <c r="BC7" s="24">
        <v>35.69</v>
      </c>
      <c r="BD7" s="24">
        <v>38.4</v>
      </c>
      <c r="BE7" s="24">
        <v>36.94</v>
      </c>
      <c r="BF7" s="24">
        <v>1714.04</v>
      </c>
      <c r="BG7" s="24">
        <v>4345.25</v>
      </c>
      <c r="BH7" s="24">
        <v>3788.97</v>
      </c>
      <c r="BI7" s="24">
        <v>3787.53</v>
      </c>
      <c r="BJ7" s="24">
        <v>3572.53</v>
      </c>
      <c r="BK7" s="24">
        <v>789.46</v>
      </c>
      <c r="BL7" s="24">
        <v>826.83</v>
      </c>
      <c r="BM7" s="24">
        <v>867.83</v>
      </c>
      <c r="BN7" s="24">
        <v>791.76</v>
      </c>
      <c r="BO7" s="24">
        <v>900.82</v>
      </c>
      <c r="BP7" s="24">
        <v>809.19</v>
      </c>
      <c r="BQ7" s="24">
        <v>47.37</v>
      </c>
      <c r="BR7" s="24">
        <v>38.619999999999997</v>
      </c>
      <c r="BS7" s="24">
        <v>78.489999999999995</v>
      </c>
      <c r="BT7" s="24">
        <v>68.41</v>
      </c>
      <c r="BU7" s="24">
        <v>69.83</v>
      </c>
      <c r="BV7" s="24">
        <v>57.77</v>
      </c>
      <c r="BW7" s="24">
        <v>57.31</v>
      </c>
      <c r="BX7" s="24">
        <v>57.08</v>
      </c>
      <c r="BY7" s="24">
        <v>56.26</v>
      </c>
      <c r="BZ7" s="24">
        <v>52.94</v>
      </c>
      <c r="CA7" s="24">
        <v>57.02</v>
      </c>
      <c r="CB7" s="24">
        <v>283.89999999999998</v>
      </c>
      <c r="CC7" s="24">
        <v>347.6</v>
      </c>
      <c r="CD7" s="24">
        <v>186.22</v>
      </c>
      <c r="CE7" s="24">
        <v>216.94</v>
      </c>
      <c r="CF7" s="24">
        <v>212.48</v>
      </c>
      <c r="CG7" s="24">
        <v>274.35000000000002</v>
      </c>
      <c r="CH7" s="24">
        <v>273.52</v>
      </c>
      <c r="CI7" s="24">
        <v>274.99</v>
      </c>
      <c r="CJ7" s="24">
        <v>282.08999999999997</v>
      </c>
      <c r="CK7" s="24">
        <v>303.27999999999997</v>
      </c>
      <c r="CL7" s="24">
        <v>273.68</v>
      </c>
      <c r="CM7" s="24">
        <v>60.69</v>
      </c>
      <c r="CN7" s="24">
        <v>57.83</v>
      </c>
      <c r="CO7" s="24">
        <v>57.23</v>
      </c>
      <c r="CP7" s="24">
        <v>54.6</v>
      </c>
      <c r="CQ7" s="24">
        <v>52.09</v>
      </c>
      <c r="CR7" s="24">
        <v>50.68</v>
      </c>
      <c r="CS7" s="24">
        <v>50.14</v>
      </c>
      <c r="CT7" s="24">
        <v>54.83</v>
      </c>
      <c r="CU7" s="24">
        <v>66.53</v>
      </c>
      <c r="CV7" s="24">
        <v>52.35</v>
      </c>
      <c r="CW7" s="24">
        <v>52.55</v>
      </c>
      <c r="CX7" s="24">
        <v>80.34</v>
      </c>
      <c r="CY7" s="24">
        <v>80.64</v>
      </c>
      <c r="CZ7" s="24">
        <v>81.77</v>
      </c>
      <c r="DA7" s="24">
        <v>82.42</v>
      </c>
      <c r="DB7" s="24">
        <v>77.91</v>
      </c>
      <c r="DC7" s="24">
        <v>84.86</v>
      </c>
      <c r="DD7" s="24">
        <v>84.98</v>
      </c>
      <c r="DE7" s="24">
        <v>84.7</v>
      </c>
      <c r="DF7" s="24">
        <v>84.67</v>
      </c>
      <c r="DG7" s="24">
        <v>84.39</v>
      </c>
      <c r="DH7" s="24">
        <v>87.3</v>
      </c>
      <c r="DI7" s="24">
        <v>5.43</v>
      </c>
      <c r="DJ7" s="24">
        <v>9.5500000000000007</v>
      </c>
      <c r="DK7" s="24">
        <v>13.04</v>
      </c>
      <c r="DL7" s="24">
        <v>16.32</v>
      </c>
      <c r="DM7" s="24">
        <v>19.54</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nec-setup</cp:lastModifiedBy>
  <cp:lastPrinted>2024-02-13T08:14:25Z</cp:lastPrinted>
  <dcterms:created xsi:type="dcterms:W3CDTF">2023-12-12T01:03:02Z</dcterms:created>
  <dcterms:modified xsi:type="dcterms:W3CDTF">2024-02-15T00:46:15Z</dcterms:modified>
  <cp:category/>
</cp:coreProperties>
</file>