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G:\01上下水道部共通ﾌｫﾙﾀﾞ\上下水道部（R5）\04　経営\02　経営分析\01　経営分析　(常)\20240117【130〆】公営企業に係る経営比較分析表（令和４年度決算）の分析等について（依頼）\【経営比較分析表】下水道事業\0213回答修正\"/>
    </mc:Choice>
  </mc:AlternateContent>
  <xr:revisionPtr revIDLastSave="0" documentId="13_ncr:1_{4B7EE12D-207D-4072-9201-A2A497EBD6BF}" xr6:coauthVersionLast="36" xr6:coauthVersionMax="36" xr10:uidLastSave="{00000000-0000-0000-0000-000000000000}"/>
  <workbookProtection workbookAlgorithmName="SHA-512" workbookHashValue="+8rTULkk9AHGi6eWXr7T4LNi9BeboP5wDd/OTB7QS4nnZVA7O3wW2vyrgUNNNQKMF/x3rD23Gbc7zSRZSNDxIQ==" workbookSaltValue="j4nIfVXa5ikLddrwlDimBg=="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F85" i="4"/>
  <c r="E85" i="4"/>
  <c r="BB10" i="4"/>
  <c r="AD10" i="4"/>
  <c r="AT8" i="4"/>
  <c r="AL8" i="4"/>
  <c r="W8" i="4"/>
  <c r="P8" i="4"/>
</calcChain>
</file>

<file path=xl/sharedStrings.xml><?xml version="1.0" encoding="utf-8"?>
<sst xmlns="http://schemas.openxmlformats.org/spreadsheetml/2006/main" count="231" uniqueCount="115">
  <si>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</si>
  <si>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</si>
  <si>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</si>
  <si>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</si>
  <si>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</si>
  <si>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</si>
  <si>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</si>
  <si>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</si>
  <si>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</si>
  <si>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</si>
  <si>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</si>
  <si>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</si>
  <si>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</si>
  <si>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</si>
  <si>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</si>
  <si>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</si>
  <si>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</si>
  <si>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</si>
  <si>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</si>
  <si>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</si>
  <si>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</si>
  <si>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</si>
  <si>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</si>
  <si>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</si>
  <si>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</si>
  <si>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</si>
  <si>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</si>
  <si>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</si>
  <si>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</si>
  <si>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</si>
  <si>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</si>
  <si>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</si>
  <si>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</si>
  <si>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</si>
  <si>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</si>
  <si>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</si>
  <si>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</si>
  <si>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</si>
  <si>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</si>
  <si>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</si>
  <si>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</si>
  <si>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</si>
  <si>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</si>
  <si>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</si>
  <si>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</si>
  <si>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</si>
  <si>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</si>
  <si>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</si>
  <si>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</si>
  <si>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</si>
  <si>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</si>
  <si>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</si>
  <si>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</si>
  <si>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</si>
  <si>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</si>
  <si>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</si>
  <si>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</si>
  <si>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</si>
  <si>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</si>
  <si>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</si>
  <si>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</si>
  <si>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</si>
  <si>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</si>
  <si>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</si>
  <si>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</si>
  <si>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</si>
  <si>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</si>
  <si>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</si>
  <si>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</si>
  <si>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</si>
  <si>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</si>
  <si>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</si>
  <si>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</si>
  <si>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</si>
  <si>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</si>
  <si>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</si>
  <si>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</si>
  <si>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</si>
  <si>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</si>
  <si>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</si>
  <si>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</si>
  <si>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</si>
  <si>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</si>
  <si>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</si>
  <si>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</si>
  <si>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</si>
  <si>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</si>
  <si>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</si>
  <si>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</si>
  <si>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</si>
  <si>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</si>
  <si>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</si>
  <si>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</si>
  <si>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</si>
  <si>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</si>
  <si>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</si>
  <si>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</si>
  <si>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</si>
  <si>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</si>
  <si>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</si>
  <si>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</si>
  <si>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</si>
  <si>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</si>
  <si>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</si>
  <si>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</si>
  <si>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</si>
  <si>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</si>
  <si>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</si>
  <si>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</si>
  <si>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</si>
  <si>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</si>
  <si>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</si>
  <si>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特定環境保全公共下水道は、事業完了後一定年数が経過しており、一部の施設については、すでに更新事業を実施しています。今後は、人口減少等により、使用料収入は減少傾向にあると見込まれ、大変厳しい経営状況にあることから、令和2年度から10カ年の中期経営計画である経営戦略を基本に、状況の変化にも対応しつつ、経費の節減を図り、安定的に持続可能な経営に努めます。</t>
    <phoneticPr fontId="4"/>
  </si>
  <si>
    <t>法適用後５年しか経過しておらず、①有形固定資産減価償却率は低い状況です。また、管渠については、法定耐用年数50年を超過したものが無いことから、②管渠老朽化率、③管渠改善化率は0%となっています。</t>
    <phoneticPr fontId="4"/>
  </si>
  <si>
    <t>本市の下水道は、各事業（公共下水、特定環境保全公共下水、農業集落排水、漁業集落排水、合併処理浄化槽）を一体的に経営しており、経費の一部は按分等により算定して経営比較分析表を算出しています。
　特定環境保全公共下水道については、３処理区で事業を実施していますが、それぞれ小規模であり、⑥汚水処理原価は前年度と比べ委託料等費用の減少に伴い減少したものの、類似団体平均の約２倍程度となっています。また、⑦施設利用率も低く減少傾向です。⑤経費回収率は、費用が減少したことにより前年度と比べ増加しましたが、平均値より低い状況であり、一般会計からの繰入により、①経常収支比率は100％を若干超えている状況です。</t>
    <rPh sb="155" eb="158">
      <t>イタクリョウ</t>
    </rPh>
    <rPh sb="158" eb="159">
      <t>トウ</t>
    </rPh>
    <rPh sb="159" eb="161">
      <t>ヒヨウ</t>
    </rPh>
    <rPh sb="162" eb="164">
      <t>ゲンショウ</t>
    </rPh>
    <rPh sb="165" eb="166">
      <t>トモナ</t>
    </rPh>
    <rPh sb="167" eb="169">
      <t>ゲンショウ</t>
    </rPh>
    <rPh sb="222" eb="224">
      <t>ヒヨウ</t>
    </rPh>
    <rPh sb="240" eb="24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</si>
</sst>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CB-4498-B9F2-B99D1FDA8C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1BCB-4498-B9F2-B99D1FDA8C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20.75</c:v>
                </c:pt>
                <c:pt idx="1">
                  <c:v>18.84</c:v>
                </c:pt>
                <c:pt idx="2">
                  <c:v>18.57</c:v>
                </c:pt>
                <c:pt idx="3">
                  <c:v>17.89</c:v>
                </c:pt>
                <c:pt idx="4">
                  <c:v>16.46</c:v>
                </c:pt>
              </c:numCache>
            </c:numRef>
          </c:val>
          <c:extLst>
            <c:ext xmlns:c16="http://schemas.microsoft.com/office/drawing/2014/chart" uri="{C3380CC4-5D6E-409C-BE32-E72D297353CC}">
              <c16:uniqueId val="{00000000-BA42-407C-86F5-51F7976326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BA42-407C-86F5-51F7976326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85.41</c:v>
                </c:pt>
                <c:pt idx="1">
                  <c:v>85.66</c:v>
                </c:pt>
                <c:pt idx="2">
                  <c:v>85.33</c:v>
                </c:pt>
                <c:pt idx="3">
                  <c:v>85.38</c:v>
                </c:pt>
                <c:pt idx="4">
                  <c:v>85.9</c:v>
                </c:pt>
              </c:numCache>
            </c:numRef>
          </c:val>
          <c:extLst>
            <c:ext xmlns:c16="http://schemas.microsoft.com/office/drawing/2014/chart" uri="{C3380CC4-5D6E-409C-BE32-E72D297353CC}">
              <c16:uniqueId val="{00000000-4E20-44D5-AAB5-737875E838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4E20-44D5-AAB5-737875E838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100.12</c:v>
                </c:pt>
                <c:pt idx="1">
                  <c:v>100.01</c:v>
                </c:pt>
                <c:pt idx="2">
                  <c:v>100.01</c:v>
                </c:pt>
                <c:pt idx="3">
                  <c:v>100.03</c:v>
                </c:pt>
                <c:pt idx="4">
                  <c:v>100.01</c:v>
                </c:pt>
              </c:numCache>
            </c:numRef>
          </c:val>
          <c:extLst>
            <c:ext xmlns:c16="http://schemas.microsoft.com/office/drawing/2014/chart" uri="{C3380CC4-5D6E-409C-BE32-E72D297353CC}">
              <c16:uniqueId val="{00000000-585F-49F5-B2D8-8DFCEB1423E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585F-49F5-B2D8-8DFCEB1423E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7.03</c:v>
                </c:pt>
                <c:pt idx="1">
                  <c:v>13.28</c:v>
                </c:pt>
                <c:pt idx="2">
                  <c:v>18.350000000000001</c:v>
                </c:pt>
                <c:pt idx="3">
                  <c:v>22.66</c:v>
                </c:pt>
                <c:pt idx="4">
                  <c:v>26.03</c:v>
                </c:pt>
              </c:numCache>
            </c:numRef>
          </c:val>
          <c:extLst>
            <c:ext xmlns:c16="http://schemas.microsoft.com/office/drawing/2014/chart" uri="{C3380CC4-5D6E-409C-BE32-E72D297353CC}">
              <c16:uniqueId val="{00000000-E504-47D0-B1D6-4C40D3F639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E504-47D0-B1D6-4C40D3F639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A3-49A8-B71D-F12CCA9E92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4AA3-49A8-B71D-F12CCA9E92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D0-4FCF-87B8-65FD24FB7F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41D0-4FCF-87B8-65FD24FB7F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76.37</c:v>
                </c:pt>
                <c:pt idx="1">
                  <c:v>122.96</c:v>
                </c:pt>
                <c:pt idx="2">
                  <c:v>157.15</c:v>
                </c:pt>
                <c:pt idx="3">
                  <c:v>153.13</c:v>
                </c:pt>
                <c:pt idx="4">
                  <c:v>40.36</c:v>
                </c:pt>
              </c:numCache>
            </c:numRef>
          </c:val>
          <c:extLst>
            <c:ext xmlns:c16="http://schemas.microsoft.com/office/drawing/2014/chart" uri="{C3380CC4-5D6E-409C-BE32-E72D297353CC}">
              <c16:uniqueId val="{00000000-2313-4C36-8380-1B05CA591A3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2313-4C36-8380-1B05CA591A3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3109.88</c:v>
                </c:pt>
                <c:pt idx="1">
                  <c:v>7789.43</c:v>
                </c:pt>
                <c:pt idx="2">
                  <c:v>7128.22</c:v>
                </c:pt>
                <c:pt idx="3">
                  <c:v>6941</c:v>
                </c:pt>
                <c:pt idx="4">
                  <c:v>6485.44</c:v>
                </c:pt>
              </c:numCache>
            </c:numRef>
          </c:val>
          <c:extLst>
            <c:ext xmlns:c16="http://schemas.microsoft.com/office/drawing/2014/chart" uri="{C3380CC4-5D6E-409C-BE32-E72D297353CC}">
              <c16:uniqueId val="{00000000-0C26-47E8-92A8-B3590EEFBB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0C26-47E8-92A8-B3590EEFBB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38.299999999999997</c:v>
                </c:pt>
                <c:pt idx="1">
                  <c:v>37.090000000000003</c:v>
                </c:pt>
                <c:pt idx="2">
                  <c:v>43.68</c:v>
                </c:pt>
                <c:pt idx="3">
                  <c:v>38.44</c:v>
                </c:pt>
                <c:pt idx="4">
                  <c:v>43.34</c:v>
                </c:pt>
              </c:numCache>
            </c:numRef>
          </c:val>
          <c:extLst>
            <c:ext xmlns:c16="http://schemas.microsoft.com/office/drawing/2014/chart" uri="{C3380CC4-5D6E-409C-BE32-E72D297353CC}">
              <c16:uniqueId val="{00000000-448D-430B-A7D1-B10BF66DC3F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448D-430B-A7D1-B10BF66DC3F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356.94</c:v>
                </c:pt>
                <c:pt idx="1">
                  <c:v>367.6</c:v>
                </c:pt>
                <c:pt idx="2">
                  <c:v>338.48</c:v>
                </c:pt>
                <c:pt idx="3">
                  <c:v>390.85</c:v>
                </c:pt>
                <c:pt idx="4">
                  <c:v>347.93</c:v>
                </c:pt>
              </c:numCache>
            </c:numRef>
          </c:val>
          <c:extLst>
            <c:ext xmlns:c16="http://schemas.microsoft.com/office/drawing/2014/chart" uri="{C3380CC4-5D6E-409C-BE32-E72D297353CC}">
              <c16:uniqueId val="{00000000-137D-486A-AEE7-C41456A5B29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137D-486A-AEE7-C41456A5B29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京都府　舞鶴市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78194</v>
      </c>
      <c r="AM8" s="46"/>
      <c r="AN8" s="46"/>
      <c r="AO8" s="46"/>
      <c r="AP8" s="46"/>
      <c r="AQ8" s="46"/>
      <c r="AR8" s="46"/>
      <c r="AS8" s="46"/>
      <c r="AT8" s="45">
        <f>データ!T6</f>
        <v>342.13</v>
      </c>
      <c r="AU8" s="45"/>
      <c r="AV8" s="45"/>
      <c r="AW8" s="45"/>
      <c r="AX8" s="45"/>
      <c r="AY8" s="45"/>
      <c r="AZ8" s="45"/>
      <c r="BA8" s="45"/>
      <c r="BB8" s="45">
        <f>データ!U6</f>
        <v>228.55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46.84</v>
      </c>
      <c r="J10" s="45"/>
      <c r="K10" s="45"/>
      <c r="L10" s="45"/>
      <c r="M10" s="45"/>
      <c r="N10" s="45"/>
      <c r="O10" s="45"/>
      <c r="P10" s="45">
        <f>データ!P6</f>
        <v>1.18</v>
      </c>
      <c r="Q10" s="45"/>
      <c r="R10" s="45"/>
      <c r="S10" s="45"/>
      <c r="T10" s="45"/>
      <c r="U10" s="45"/>
      <c r="V10" s="45"/>
      <c r="W10" s="45">
        <f>データ!Q6</f>
        <v>93.9</v>
      </c>
      <c r="X10" s="45"/>
      <c r="Y10" s="45"/>
      <c r="Z10" s="45"/>
      <c r="AA10" s="45"/>
      <c r="AB10" s="45"/>
      <c r="AC10" s="45"/>
      <c r="AD10" s="46">
        <f>データ!R6</f>
        <v>3064</v>
      </c>
      <c r="AE10" s="46"/>
      <c r="AF10" s="46"/>
      <c r="AG10" s="46"/>
      <c r="AH10" s="46"/>
      <c r="AI10" s="46"/>
      <c r="AJ10" s="46"/>
      <c r="AK10" s="2"/>
      <c r="AL10" s="46">
        <f>データ!V6</f>
        <v>908</v>
      </c>
      <c r="AM10" s="46"/>
      <c r="AN10" s="46"/>
      <c r="AO10" s="46"/>
      <c r="AP10" s="46"/>
      <c r="AQ10" s="46"/>
      <c r="AR10" s="46"/>
      <c r="AS10" s="46"/>
      <c r="AT10" s="45">
        <f>データ!W6</f>
        <v>0.71</v>
      </c>
      <c r="AU10" s="45"/>
      <c r="AV10" s="45"/>
      <c r="AW10" s="45"/>
      <c r="AX10" s="45"/>
      <c r="AY10" s="45"/>
      <c r="AZ10" s="45"/>
      <c r="BA10" s="45"/>
      <c r="BB10" s="45">
        <f>データ!X6</f>
        <v>1278.8699999999999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112</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FgmdG3VXVyiCLs+n4frVQ3+A1eFD1e+40EaaXIcX+mF2wPcgbe5KkTPuvhEcPGafllGtQMJ4g08oRE6jWYueJA==" saltValue="dfkGdJ2RyCH9q3E45rRq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262021</v>
      </c>
      <c r="D6" s="19">
        <f t="shared" si="3"/>
        <v>46</v>
      </c>
      <c r="E6" s="19">
        <f t="shared" si="3"/>
        <v>17</v>
      </c>
      <c r="F6" s="19">
        <f t="shared" si="3"/>
        <v>4</v>
      </c>
      <c r="G6" s="19">
        <f t="shared" si="3"/>
        <v>0</v>
      </c>
      <c r="H6" s="19" t="str">
        <f t="shared" si="3"/>
        <v>京都府　舞鶴市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46.84</v>
      </c>
      <c r="P6" s="20">
        <f t="shared" si="3"/>
        <v>1.18</v>
      </c>
      <c r="Q6" s="20">
        <f t="shared" si="3"/>
        <v>93.9</v>
      </c>
      <c r="R6" s="20">
        <f t="shared" si="3"/>
        <v>3064</v>
      </c>
      <c r="S6" s="20">
        <f t="shared" si="3"/>
        <v>78194</v>
      </c>
      <c r="T6" s="20">
        <f t="shared" si="3"/>
        <v>342.13</v>
      </c>
      <c r="U6" s="20">
        <f t="shared" si="3"/>
        <v>228.55</v>
      </c>
      <c r="V6" s="20">
        <f t="shared" si="3"/>
        <v>908</v>
      </c>
      <c r="W6" s="20">
        <f t="shared" si="3"/>
        <v>0.71</v>
      </c>
      <c r="X6" s="20">
        <f t="shared" si="3"/>
        <v>1278.8699999999999</v>
      </c>
      <c r="Y6" s="21">
        <f>IF(Y7="",NA(),Y7)</f>
        <v>100.12</v>
      </c>
      <c r="Z6" s="21">
        <f t="shared" ref="Z6:AH6" si="4">IF(Z7="",NA(),Z7)</f>
        <v>100.01</v>
      </c>
      <c r="AA6" s="21">
        <f t="shared" si="4"/>
        <v>100.01</v>
      </c>
      <c r="AB6" s="21">
        <f t="shared" si="4"/>
        <v>100.03</v>
      </c>
      <c r="AC6" s="21">
        <f t="shared" si="4"/>
        <v>100.01</v>
      </c>
      <c r="AD6" s="21">
        <f t="shared" si="4"/>
        <v>102.95</v>
      </c>
      <c r="AE6" s="21">
        <f t="shared" si="4"/>
        <v>103.34</v>
      </c>
      <c r="AF6" s="21">
        <f t="shared" si="4"/>
        <v>102.7</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27.02</v>
      </c>
      <c r="AP6" s="21">
        <f t="shared" si="5"/>
        <v>29.74</v>
      </c>
      <c r="AQ6" s="21">
        <f t="shared" si="5"/>
        <v>48.2</v>
      </c>
      <c r="AR6" s="21">
        <f t="shared" si="5"/>
        <v>46.91</v>
      </c>
      <c r="AS6" s="21">
        <f t="shared" si="5"/>
        <v>52.27</v>
      </c>
      <c r="AT6" s="20" t="str">
        <f>IF(AT7="","",IF(AT7="-","【-】","【"&amp;SUBSTITUTE(TEXT(AT7,"#,##0.00"),"-","△")&amp;"】"))</f>
        <v>【65.93】</v>
      </c>
      <c r="AU6" s="21">
        <f>IF(AU7="",NA(),AU7)</f>
        <v>76.37</v>
      </c>
      <c r="AV6" s="21">
        <f t="shared" ref="AV6:BD6" si="6">IF(AV7="",NA(),AV7)</f>
        <v>122.96</v>
      </c>
      <c r="AW6" s="21">
        <f t="shared" si="6"/>
        <v>157.15</v>
      </c>
      <c r="AX6" s="21">
        <f t="shared" si="6"/>
        <v>153.13</v>
      </c>
      <c r="AY6" s="21">
        <f t="shared" si="6"/>
        <v>40.36</v>
      </c>
      <c r="AZ6" s="21">
        <f t="shared" si="6"/>
        <v>60.67</v>
      </c>
      <c r="BA6" s="21">
        <f t="shared" si="6"/>
        <v>53.44</v>
      </c>
      <c r="BB6" s="21">
        <f t="shared" si="6"/>
        <v>46.85</v>
      </c>
      <c r="BC6" s="21">
        <f t="shared" si="6"/>
        <v>44.35</v>
      </c>
      <c r="BD6" s="21">
        <f t="shared" si="6"/>
        <v>41.51</v>
      </c>
      <c r="BE6" s="20" t="str">
        <f>IF(BE7="","",IF(BE7="-","【-】","【"&amp;SUBSTITUTE(TEXT(BE7,"#,##0.00"),"-","△")&amp;"】"))</f>
        <v>【44.25】</v>
      </c>
      <c r="BF6" s="21">
        <f>IF(BF7="",NA(),BF7)</f>
        <v>3109.88</v>
      </c>
      <c r="BG6" s="21">
        <f t="shared" ref="BG6:BO6" si="7">IF(BG7="",NA(),BG7)</f>
        <v>7789.43</v>
      </c>
      <c r="BH6" s="21">
        <f t="shared" si="7"/>
        <v>7128.22</v>
      </c>
      <c r="BI6" s="21">
        <f t="shared" si="7"/>
        <v>6941</v>
      </c>
      <c r="BJ6" s="21">
        <f t="shared" si="7"/>
        <v>6485.44</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38.299999999999997</v>
      </c>
      <c r="BR6" s="21">
        <f t="shared" ref="BR6:BZ6" si="8">IF(BR7="",NA(),BR7)</f>
        <v>37.090000000000003</v>
      </c>
      <c r="BS6" s="21">
        <f t="shared" si="8"/>
        <v>43.68</v>
      </c>
      <c r="BT6" s="21">
        <f t="shared" si="8"/>
        <v>38.44</v>
      </c>
      <c r="BU6" s="21">
        <f t="shared" si="8"/>
        <v>43.34</v>
      </c>
      <c r="BV6" s="21">
        <f t="shared" si="8"/>
        <v>87.03</v>
      </c>
      <c r="BW6" s="21">
        <f t="shared" si="8"/>
        <v>84.3</v>
      </c>
      <c r="BX6" s="21">
        <f t="shared" si="8"/>
        <v>82.88</v>
      </c>
      <c r="BY6" s="21">
        <f t="shared" si="8"/>
        <v>82.53</v>
      </c>
      <c r="BZ6" s="21">
        <f t="shared" si="8"/>
        <v>81.81</v>
      </c>
      <c r="CA6" s="20" t="str">
        <f>IF(CA7="","",IF(CA7="-","【-】","【"&amp;SUBSTITUTE(TEXT(CA7,"#,##0.00"),"-","△")&amp;"】"))</f>
        <v>【73.78】</v>
      </c>
      <c r="CB6" s="21">
        <f>IF(CB7="",NA(),CB7)</f>
        <v>356.94</v>
      </c>
      <c r="CC6" s="21">
        <f t="shared" ref="CC6:CK6" si="9">IF(CC7="",NA(),CC7)</f>
        <v>367.6</v>
      </c>
      <c r="CD6" s="21">
        <f t="shared" si="9"/>
        <v>338.48</v>
      </c>
      <c r="CE6" s="21">
        <f t="shared" si="9"/>
        <v>390.85</v>
      </c>
      <c r="CF6" s="21">
        <f t="shared" si="9"/>
        <v>347.93</v>
      </c>
      <c r="CG6" s="21">
        <f t="shared" si="9"/>
        <v>177.02</v>
      </c>
      <c r="CH6" s="21">
        <f t="shared" si="9"/>
        <v>185.47</v>
      </c>
      <c r="CI6" s="21">
        <f t="shared" si="9"/>
        <v>187.76</v>
      </c>
      <c r="CJ6" s="21">
        <f t="shared" si="9"/>
        <v>190.48</v>
      </c>
      <c r="CK6" s="21">
        <f t="shared" si="9"/>
        <v>193.59</v>
      </c>
      <c r="CL6" s="20" t="str">
        <f>IF(CL7="","",IF(CL7="-","【-】","【"&amp;SUBSTITUTE(TEXT(CL7,"#,##0.00"),"-","△")&amp;"】"))</f>
        <v>【220.62】</v>
      </c>
      <c r="CM6" s="21">
        <f>IF(CM7="",NA(),CM7)</f>
        <v>20.75</v>
      </c>
      <c r="CN6" s="21">
        <f t="shared" ref="CN6:CV6" si="10">IF(CN7="",NA(),CN7)</f>
        <v>18.84</v>
      </c>
      <c r="CO6" s="21">
        <f t="shared" si="10"/>
        <v>18.57</v>
      </c>
      <c r="CP6" s="21">
        <f t="shared" si="10"/>
        <v>17.89</v>
      </c>
      <c r="CQ6" s="21">
        <f t="shared" si="10"/>
        <v>16.46</v>
      </c>
      <c r="CR6" s="21">
        <f t="shared" si="10"/>
        <v>46.17</v>
      </c>
      <c r="CS6" s="21">
        <f t="shared" si="10"/>
        <v>45.68</v>
      </c>
      <c r="CT6" s="21">
        <f t="shared" si="10"/>
        <v>45.87</v>
      </c>
      <c r="CU6" s="21">
        <f t="shared" si="10"/>
        <v>44.24</v>
      </c>
      <c r="CV6" s="21">
        <f t="shared" si="10"/>
        <v>45.3</v>
      </c>
      <c r="CW6" s="20" t="str">
        <f>IF(CW7="","",IF(CW7="-","【-】","【"&amp;SUBSTITUTE(TEXT(CW7,"#,##0.00"),"-","△")&amp;"】"))</f>
        <v>【42.22】</v>
      </c>
      <c r="CX6" s="21">
        <f>IF(CX7="",NA(),CX7)</f>
        <v>85.41</v>
      </c>
      <c r="CY6" s="21">
        <f t="shared" ref="CY6:DG6" si="11">IF(CY7="",NA(),CY7)</f>
        <v>85.66</v>
      </c>
      <c r="CZ6" s="21">
        <f t="shared" si="11"/>
        <v>85.33</v>
      </c>
      <c r="DA6" s="21">
        <f t="shared" si="11"/>
        <v>85.38</v>
      </c>
      <c r="DB6" s="21">
        <f t="shared" si="11"/>
        <v>85.9</v>
      </c>
      <c r="DC6" s="21">
        <f t="shared" si="11"/>
        <v>87.84</v>
      </c>
      <c r="DD6" s="21">
        <f t="shared" si="11"/>
        <v>87.96</v>
      </c>
      <c r="DE6" s="21">
        <f t="shared" si="11"/>
        <v>87.65</v>
      </c>
      <c r="DF6" s="21">
        <f t="shared" si="11"/>
        <v>88.15</v>
      </c>
      <c r="DG6" s="21">
        <f t="shared" si="11"/>
        <v>88.37</v>
      </c>
      <c r="DH6" s="20" t="str">
        <f>IF(DH7="","",IF(DH7="-","【-】","【"&amp;SUBSTITUTE(TEXT(DH7,"#,##0.00"),"-","△")&amp;"】"))</f>
        <v>【85.67】</v>
      </c>
      <c r="DI6" s="21">
        <f>IF(DI7="",NA(),DI7)</f>
        <v>7.03</v>
      </c>
      <c r="DJ6" s="21">
        <f t="shared" ref="DJ6:DR6" si="12">IF(DJ7="",NA(),DJ7)</f>
        <v>13.28</v>
      </c>
      <c r="DK6" s="21">
        <f t="shared" si="12"/>
        <v>18.350000000000001</v>
      </c>
      <c r="DL6" s="21">
        <f t="shared" si="12"/>
        <v>22.66</v>
      </c>
      <c r="DM6" s="21">
        <f t="shared" si="12"/>
        <v>26.03</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2">
      <c r="A7" s="14"/>
      <c r="B7" s="23">
        <v>2022</v>
      </c>
      <c r="C7" s="23">
        <v>262021</v>
      </c>
      <c r="D7" s="23">
        <v>46</v>
      </c>
      <c r="E7" s="23">
        <v>17</v>
      </c>
      <c r="F7" s="23">
        <v>4</v>
      </c>
      <c r="G7" s="23">
        <v>0</v>
      </c>
      <c r="H7" s="23" t="s">
        <v>95</v>
      </c>
      <c r="I7" s="23" t="s">
        <v>96</v>
      </c>
      <c r="J7" s="23" t="s">
        <v>97</v>
      </c>
      <c r="K7" s="23" t="s">
        <v>98</v>
      </c>
      <c r="L7" s="23" t="s">
        <v>99</v>
      </c>
      <c r="M7" s="23" t="s">
        <v>100</v>
      </c>
      <c r="N7" s="24" t="s">
        <v>101</v>
      </c>
      <c r="O7" s="24">
        <v>46.84</v>
      </c>
      <c r="P7" s="24">
        <v>1.18</v>
      </c>
      <c r="Q7" s="24">
        <v>93.9</v>
      </c>
      <c r="R7" s="24">
        <v>3064</v>
      </c>
      <c r="S7" s="24">
        <v>78194</v>
      </c>
      <c r="T7" s="24">
        <v>342.13</v>
      </c>
      <c r="U7" s="24">
        <v>228.55</v>
      </c>
      <c r="V7" s="24">
        <v>908</v>
      </c>
      <c r="W7" s="24">
        <v>0.71</v>
      </c>
      <c r="X7" s="24">
        <v>1278.8699999999999</v>
      </c>
      <c r="Y7" s="24">
        <v>100.12</v>
      </c>
      <c r="Z7" s="24">
        <v>100.01</v>
      </c>
      <c r="AA7" s="24">
        <v>100.01</v>
      </c>
      <c r="AB7" s="24">
        <v>100.03</v>
      </c>
      <c r="AC7" s="24">
        <v>100.01</v>
      </c>
      <c r="AD7" s="24">
        <v>102.95</v>
      </c>
      <c r="AE7" s="24">
        <v>103.34</v>
      </c>
      <c r="AF7" s="24">
        <v>102.7</v>
      </c>
      <c r="AG7" s="24">
        <v>104.11</v>
      </c>
      <c r="AH7" s="24">
        <v>101.98</v>
      </c>
      <c r="AI7" s="24">
        <v>104.54</v>
      </c>
      <c r="AJ7" s="24">
        <v>0</v>
      </c>
      <c r="AK7" s="24">
        <v>0</v>
      </c>
      <c r="AL7" s="24">
        <v>0</v>
      </c>
      <c r="AM7" s="24">
        <v>0</v>
      </c>
      <c r="AN7" s="24">
        <v>0</v>
      </c>
      <c r="AO7" s="24">
        <v>27.02</v>
      </c>
      <c r="AP7" s="24">
        <v>29.74</v>
      </c>
      <c r="AQ7" s="24">
        <v>48.2</v>
      </c>
      <c r="AR7" s="24">
        <v>46.91</v>
      </c>
      <c r="AS7" s="24">
        <v>52.27</v>
      </c>
      <c r="AT7" s="24">
        <v>65.930000000000007</v>
      </c>
      <c r="AU7" s="24">
        <v>76.37</v>
      </c>
      <c r="AV7" s="24">
        <v>122.96</v>
      </c>
      <c r="AW7" s="24">
        <v>157.15</v>
      </c>
      <c r="AX7" s="24">
        <v>153.13</v>
      </c>
      <c r="AY7" s="24">
        <v>40.36</v>
      </c>
      <c r="AZ7" s="24">
        <v>60.67</v>
      </c>
      <c r="BA7" s="24">
        <v>53.44</v>
      </c>
      <c r="BB7" s="24">
        <v>46.85</v>
      </c>
      <c r="BC7" s="24">
        <v>44.35</v>
      </c>
      <c r="BD7" s="24">
        <v>41.51</v>
      </c>
      <c r="BE7" s="24">
        <v>44.25</v>
      </c>
      <c r="BF7" s="24">
        <v>3109.88</v>
      </c>
      <c r="BG7" s="24">
        <v>7789.43</v>
      </c>
      <c r="BH7" s="24">
        <v>7128.22</v>
      </c>
      <c r="BI7" s="24">
        <v>6941</v>
      </c>
      <c r="BJ7" s="24">
        <v>6485.44</v>
      </c>
      <c r="BK7" s="24">
        <v>1252.71</v>
      </c>
      <c r="BL7" s="24">
        <v>1267.3900000000001</v>
      </c>
      <c r="BM7" s="24">
        <v>1268.6300000000001</v>
      </c>
      <c r="BN7" s="24">
        <v>1283.69</v>
      </c>
      <c r="BO7" s="24">
        <v>1160.22</v>
      </c>
      <c r="BP7" s="24">
        <v>1182.1099999999999</v>
      </c>
      <c r="BQ7" s="24">
        <v>38.299999999999997</v>
      </c>
      <c r="BR7" s="24">
        <v>37.090000000000003</v>
      </c>
      <c r="BS7" s="24">
        <v>43.68</v>
      </c>
      <c r="BT7" s="24">
        <v>38.44</v>
      </c>
      <c r="BU7" s="24">
        <v>43.34</v>
      </c>
      <c r="BV7" s="24">
        <v>87.03</v>
      </c>
      <c r="BW7" s="24">
        <v>84.3</v>
      </c>
      <c r="BX7" s="24">
        <v>82.88</v>
      </c>
      <c r="BY7" s="24">
        <v>82.53</v>
      </c>
      <c r="BZ7" s="24">
        <v>81.81</v>
      </c>
      <c r="CA7" s="24">
        <v>73.78</v>
      </c>
      <c r="CB7" s="24">
        <v>356.94</v>
      </c>
      <c r="CC7" s="24">
        <v>367.6</v>
      </c>
      <c r="CD7" s="24">
        <v>338.48</v>
      </c>
      <c r="CE7" s="24">
        <v>390.85</v>
      </c>
      <c r="CF7" s="24">
        <v>347.93</v>
      </c>
      <c r="CG7" s="24">
        <v>177.02</v>
      </c>
      <c r="CH7" s="24">
        <v>185.47</v>
      </c>
      <c r="CI7" s="24">
        <v>187.76</v>
      </c>
      <c r="CJ7" s="24">
        <v>190.48</v>
      </c>
      <c r="CK7" s="24">
        <v>193.59</v>
      </c>
      <c r="CL7" s="24">
        <v>220.62</v>
      </c>
      <c r="CM7" s="24">
        <v>20.75</v>
      </c>
      <c r="CN7" s="24">
        <v>18.84</v>
      </c>
      <c r="CO7" s="24">
        <v>18.57</v>
      </c>
      <c r="CP7" s="24">
        <v>17.89</v>
      </c>
      <c r="CQ7" s="24">
        <v>16.46</v>
      </c>
      <c r="CR7" s="24">
        <v>46.17</v>
      </c>
      <c r="CS7" s="24">
        <v>45.68</v>
      </c>
      <c r="CT7" s="24">
        <v>45.87</v>
      </c>
      <c r="CU7" s="24">
        <v>44.24</v>
      </c>
      <c r="CV7" s="24">
        <v>45.3</v>
      </c>
      <c r="CW7" s="24">
        <v>42.22</v>
      </c>
      <c r="CX7" s="24">
        <v>85.41</v>
      </c>
      <c r="CY7" s="24">
        <v>85.66</v>
      </c>
      <c r="CZ7" s="24">
        <v>85.33</v>
      </c>
      <c r="DA7" s="24">
        <v>85.38</v>
      </c>
      <c r="DB7" s="24">
        <v>85.9</v>
      </c>
      <c r="DC7" s="24">
        <v>87.84</v>
      </c>
      <c r="DD7" s="24">
        <v>87.96</v>
      </c>
      <c r="DE7" s="24">
        <v>87.65</v>
      </c>
      <c r="DF7" s="24">
        <v>88.15</v>
      </c>
      <c r="DG7" s="24">
        <v>88.37</v>
      </c>
      <c r="DH7" s="24">
        <v>85.67</v>
      </c>
      <c r="DI7" s="24">
        <v>7.03</v>
      </c>
      <c r="DJ7" s="24">
        <v>13.28</v>
      </c>
      <c r="DK7" s="24">
        <v>18.350000000000001</v>
      </c>
      <c r="DL7" s="24">
        <v>22.66</v>
      </c>
      <c r="DM7" s="24">
        <v>26.03</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v>
      </c>
      <c r="EG7" s="24">
        <v>0</v>
      </c>
      <c r="EH7" s="24">
        <v>0</v>
      </c>
      <c r="EI7" s="24">
        <v>0</v>
      </c>
      <c r="EJ7" s="24">
        <v>0.06</v>
      </c>
      <c r="EK7" s="24">
        <v>0.04</v>
      </c>
      <c r="EL7" s="24">
        <v>0.06</v>
      </c>
      <c r="EM7" s="24">
        <v>0.27</v>
      </c>
      <c r="EN7" s="24">
        <v>0.22</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cp:lastPrinted>2024-01-29T07:37:17Z</cp:lastPrinted>
  <dcterms:created xsi:type="dcterms:W3CDTF">2023-12-12T00:56:58Z</dcterms:created>
  <dcterms:modified xsi:type="dcterms:W3CDTF">2024-02-15T00:47:11Z</dcterms:modified>
  <cp:category/>
</cp:coreProperties>
</file>