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H:\01上下水道部共通ﾌｫﾙﾀﾞ\上下水道部（R5）\04　経営\02　経営分析\01　経営分析　(常)\20240117【130〆】公営企業に係る経営比較分析表（令和４年度決算）の分析等について（依頼）\【経営比較分析表】下水道事業\回答\"/>
    </mc:Choice>
  </mc:AlternateContent>
  <xr:revisionPtr revIDLastSave="0" documentId="13_ncr:1_{E76F5376-0814-42D1-8880-65BDA9E230FA}" xr6:coauthVersionLast="36" xr6:coauthVersionMax="36" xr10:uidLastSave="{00000000-0000-0000-0000-000000000000}"/>
  <workbookProtection workbookAlgorithmName="SHA-512" workbookHashValue="zq7VfqronlV2Nv6bROMTAlfL6//FNOQe4zb2OA/qQyMgQPad1KTKRN5sZIbkaNiQHAIEJoL1fDVP+1XQR8YeQg==" workbookSaltValue="wdZYB13nbpF1EYaprqZQb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E85" i="4"/>
  <c r="AT10" i="4"/>
  <c r="AD10" i="4"/>
  <c r="I10" i="4"/>
  <c r="B10" i="4"/>
  <c r="AL8" i="4"/>
  <c r="P8" i="4"/>
  <c r="I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<sst xmlns="http://schemas.openxmlformats.org/spreadsheetml/2006/main" count="231" uniqueCount="117">
  <si>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</si>
  <si>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</si>
  <si>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</si>
  <si>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</si>
  <si>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</si>
  <si>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</si>
  <si>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</si>
  <si>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</si>
  <si>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</si>
  <si>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</si>
  <si>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</si>
  <si>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</si>
  <si>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</si>
  <si>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</si>
  <si>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</si>
  <si>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</si>
  <si>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</si>
  <si>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</si>
  <si>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</si>
  <si>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</si>
  <si>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</si>
  <si>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</si>
  <si>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</si>
  <si>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</si>
  <si>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</si>
  <si>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</si>
  <si>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</si>
  <si>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</si>
  <si>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</si>
  <si>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</si>
  <si>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</si>
  <si>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</si>
  <si>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</si>
  <si>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</si>
  <si>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</si>
  <si>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</si>
  <si>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</si>
  <si>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</si>
  <si>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</si>
  <si>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</si>
  <si>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</si>
  <si>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</si>
  <si>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</si>
  <si>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</si>
  <si>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</si>
  <si>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</si>
  <si>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</si>
  <si>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</si>
  <si>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</si>
  <si>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</si>
  <si>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</si>
  <si>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</si>
  <si>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</si>
  <si>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</si>
  <si>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</si>
  <si>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</si>
  <si>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</si>
  <si>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</si>
  <si>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</si>
  <si>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</si>
  <si>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</si>
  <si>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</si>
  <si>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</si>
  <si>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</si>
  <si>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</si>
  <si>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</si>
  <si>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</si>
  <si>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</si>
  <si>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</si>
  <si>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</si>
  <si>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</si>
  <si>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</si>
  <si>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</si>
  <si>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</si>
  <si>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</si>
  <si>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</si>
  <si>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</si>
  <si>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</si>
  <si>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</si>
  <si>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</si>
  <si>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</si>
  <si>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</si>
  <si>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</si>
  <si>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</si>
  <si>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</si>
  <si>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</si>
  <si>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</si>
  <si>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</si>
  <si>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</si>
  <si>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</si>
  <si>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</si>
  <si>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</si>
  <si>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</si>
  <si>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</si>
  <si>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</si>
  <si>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</si>
  <si>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</si>
  <si>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</si>
  <si>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</si>
  <si>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</si>
  <si>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</si>
  <si>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</si>
  <si>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</si>
  <si>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</si>
  <si>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</si>
  <si>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</si>
  <si>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</si>
  <si>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</si>
  <si>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</si>
  <si>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</si>
  <si>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</si>
  <si>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</si>
  <si>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</si>
  <si>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</si>
  <si>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市の下水道は、各事業（公共下水、特定環境保全公共下水、農業集落排水、漁業集落排水、合併処理浄化槽）を一体的に経営しており、経費の一部は按分等により算定して経営比較分析表を算出しています。
　公共下水道については、前年度と比べ動力費や委託料等の費用が増加したものの、減価償却費が大きく減少したことにより、⑥汚水処理原価が微減となり、使用料収入額は減少したものの、⑤経費回収率は微増の99.18％で、使用料で賄うべき経費を概ね賄えている状況になっています。
　⑦施設利用率は、人口減少等により使用水量が前年度と比べ微減となり、他団体と比べ若干下回っています。
　③流動比率は、次年度の企業債償還額が多額で、流動負債が多いことから、全国平均等と比べ低い状況ですが、事業運営には支障のない数値です。
　④企業債残高対事業規模比率は、借入額が償還額を下回っており、年々比率が減少している状況です。</t>
    <rPh sb="113" eb="115">
      <t>ドウリョク</t>
    </rPh>
    <rPh sb="115" eb="116">
      <t>ヒ</t>
    </rPh>
    <rPh sb="117" eb="120">
      <t>イタクリョウ</t>
    </rPh>
    <rPh sb="120" eb="121">
      <t>トウ</t>
    </rPh>
    <rPh sb="125" eb="127">
      <t>ゾウカ</t>
    </rPh>
    <rPh sb="133" eb="135">
      <t>ゲンカ</t>
    </rPh>
    <rPh sb="135" eb="137">
      <t>ショウキャク</t>
    </rPh>
    <rPh sb="137" eb="138">
      <t>ヒ</t>
    </rPh>
    <rPh sb="139" eb="140">
      <t>オオ</t>
    </rPh>
    <rPh sb="142" eb="144">
      <t>ゲンショウ</t>
    </rPh>
    <rPh sb="161" eb="162">
      <t>ゲン</t>
    </rPh>
    <rPh sb="166" eb="169">
      <t>シヨウリョウ</t>
    </rPh>
    <rPh sb="169" eb="171">
      <t>シュウニュウ</t>
    </rPh>
    <rPh sb="171" eb="172">
      <t>ガク</t>
    </rPh>
    <rPh sb="173" eb="175">
      <t>ゲンショウ</t>
    </rPh>
    <rPh sb="245" eb="247">
      <t>シヨウ</t>
    </rPh>
    <rPh sb="247" eb="249">
      <t>スイリョウ</t>
    </rPh>
    <rPh sb="262" eb="263">
      <t>タ</t>
    </rPh>
    <rPh sb="263" eb="265">
      <t>ダンタイ</t>
    </rPh>
    <rPh sb="266" eb="267">
      <t>クラ</t>
    </rPh>
    <rPh sb="330" eb="332">
      <t>ジギョウ</t>
    </rPh>
    <rPh sb="332" eb="334">
      <t>ウンエイ</t>
    </rPh>
    <rPh sb="336" eb="338">
      <t>シショウ</t>
    </rPh>
    <rPh sb="341" eb="343">
      <t>スウチ</t>
    </rPh>
    <rPh sb="367" eb="369">
      <t>ショウカン</t>
    </rPh>
    <rPh sb="369" eb="370">
      <t>ガク</t>
    </rPh>
    <rPh sb="371" eb="373">
      <t>シタマワ</t>
    </rPh>
    <phoneticPr fontId="4"/>
  </si>
  <si>
    <t>地方公営企業法適用後５年しか経過しておらず、①有形固定資産減価償却率は低い状況です。また、管渠については、法定耐用年数の50年を超過したものがわずかであることから、②管渠老朽化率は低い状況であり、老朽管渠の更新が少ないことから、③管渠改善化率は低い状態となっています。</t>
    <rPh sb="0" eb="2">
      <t>チホウ</t>
    </rPh>
    <rPh sb="2" eb="4">
      <t>コウエイ</t>
    </rPh>
    <rPh sb="4" eb="6">
      <t>キギョウ</t>
    </rPh>
    <phoneticPr fontId="4"/>
  </si>
  <si>
    <t>　本市の公共下水道事業は、昭和35年に事業着手してから約60年が経過し、集合処理による水洗化普及事業は令和2年度に概成しており、今後は、合併処理浄化槽等により水洗化を推進します。
　また、人口減少等により、使用料収入は減少傾向にある一方、老朽化による施設更新を継続して実施する必要があり、大変厳しい経営状況にあります。　このため、令和2年度から10カ年の中期経営計画である経営戦略を策定し、施設の維持管理や更新を適切に実施していくための使用料改定を実施しており、今後においても、状況の変化にも対応し、経費の節減を図りつつ、持続可能で安定的な経営に努めます。</t>
    <rPh sb="116" eb="118">
      <t>イッポウ</t>
    </rPh>
    <rPh sb="119" eb="122">
      <t>ロウキュウカ</t>
    </rPh>
    <rPh sb="125" eb="127">
      <t>シセツ</t>
    </rPh>
    <rPh sb="127" eb="129">
      <t>コウシン</t>
    </rPh>
    <rPh sb="130" eb="132">
      <t>ケイゾク</t>
    </rPh>
    <rPh sb="134" eb="136">
      <t>ジッシ</t>
    </rPh>
    <rPh sb="138" eb="140">
      <t>ヒツヨウ</t>
    </rPh>
    <rPh sb="191" eb="193">
      <t>サクテイ</t>
    </rPh>
    <rPh sb="218" eb="221">
      <t>シヨウリョウ</t>
    </rPh>
    <rPh sb="221" eb="223">
      <t>カイテイ</t>
    </rPh>
    <rPh sb="224" eb="226">
      <t>ジッシ</t>
    </rPh>
    <rPh sb="231" eb="23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</si>
</sst>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0.04</c:v>
                </c:pt>
                <c:pt idx="3" formatCode="#,##0.00;&quot;△&quot;#,##0.00;&quot;-&quot;">
                  <c:v>0.06</c:v>
                </c:pt>
                <c:pt idx="4" formatCode="#,##0.00;&quot;△&quot;#,##0.00;&quot;-&quot;">
                  <c:v>0.03</c:v>
                </c:pt>
              </c:numCache>
            </c:numRef>
          </c:val>
          <c:extLst>
            <c:ext xmlns:c16="http://schemas.microsoft.com/office/drawing/2014/chart" uri="{C3380CC4-5D6E-409C-BE32-E72D297353CC}">
              <c16:uniqueId val="{00000000-2D11-473A-B1C4-0768E351ED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2D11-473A-B1C4-0768E351ED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63.69</c:v>
                </c:pt>
                <c:pt idx="1">
                  <c:v>60.9</c:v>
                </c:pt>
                <c:pt idx="2">
                  <c:v>63.58</c:v>
                </c:pt>
                <c:pt idx="3">
                  <c:v>62.79</c:v>
                </c:pt>
                <c:pt idx="4">
                  <c:v>59.33</c:v>
                </c:pt>
              </c:numCache>
            </c:numRef>
          </c:val>
          <c:extLst>
            <c:ext xmlns:c16="http://schemas.microsoft.com/office/drawing/2014/chart" uri="{C3380CC4-5D6E-409C-BE32-E72D297353CC}">
              <c16:uniqueId val="{00000000-487B-4FE3-AA9C-EEB32D5DC6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487B-4FE3-AA9C-EEB32D5DC6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89.96</c:v>
                </c:pt>
                <c:pt idx="1">
                  <c:v>91.71</c:v>
                </c:pt>
                <c:pt idx="2">
                  <c:v>92.42</c:v>
                </c:pt>
                <c:pt idx="3">
                  <c:v>93.53</c:v>
                </c:pt>
                <c:pt idx="4">
                  <c:v>93.98</c:v>
                </c:pt>
              </c:numCache>
            </c:numRef>
          </c:val>
          <c:extLst>
            <c:ext xmlns:c16="http://schemas.microsoft.com/office/drawing/2014/chart" uri="{C3380CC4-5D6E-409C-BE32-E72D297353CC}">
              <c16:uniqueId val="{00000000-C367-4DCC-9B1E-ABBDA55DE9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C367-4DCC-9B1E-ABBDA55DE9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101.09</c:v>
                </c:pt>
                <c:pt idx="1">
                  <c:v>101.67</c:v>
                </c:pt>
                <c:pt idx="2">
                  <c:v>104.44</c:v>
                </c:pt>
                <c:pt idx="3">
                  <c:v>104.08</c:v>
                </c:pt>
                <c:pt idx="4">
                  <c:v>109.07</c:v>
                </c:pt>
              </c:numCache>
            </c:numRef>
          </c:val>
          <c:extLst>
            <c:ext xmlns:c16="http://schemas.microsoft.com/office/drawing/2014/chart" uri="{C3380CC4-5D6E-409C-BE32-E72D297353CC}">
              <c16:uniqueId val="{00000000-83BA-43A3-A8D2-50F7A3AFBE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83BA-43A3-A8D2-50F7A3AFBE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4.4800000000000004</c:v>
                </c:pt>
                <c:pt idx="1">
                  <c:v>8.0399999999999991</c:v>
                </c:pt>
                <c:pt idx="2">
                  <c:v>11.52</c:v>
                </c:pt>
                <c:pt idx="3">
                  <c:v>14.93</c:v>
                </c:pt>
                <c:pt idx="4">
                  <c:v>17.59</c:v>
                </c:pt>
              </c:numCache>
            </c:numRef>
          </c:val>
          <c:extLst>
            <c:ext xmlns:c16="http://schemas.microsoft.com/office/drawing/2014/chart" uri="{C3380CC4-5D6E-409C-BE32-E72D297353CC}">
              <c16:uniqueId val="{00000000-4B5D-4356-AE1F-299C301C0B6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4B5D-4356-AE1F-299C301C0B6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0.63</c:v>
                </c:pt>
                <c:pt idx="1">
                  <c:v>0.84</c:v>
                </c:pt>
                <c:pt idx="2">
                  <c:v>0.99</c:v>
                </c:pt>
                <c:pt idx="3">
                  <c:v>1.27</c:v>
                </c:pt>
                <c:pt idx="4">
                  <c:v>1.55</c:v>
                </c:pt>
              </c:numCache>
            </c:numRef>
          </c:val>
          <c:extLst>
            <c:ext xmlns:c16="http://schemas.microsoft.com/office/drawing/2014/chart" uri="{C3380CC4-5D6E-409C-BE32-E72D297353CC}">
              <c16:uniqueId val="{00000000-F9CC-479F-B257-CBC6AE971B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F9CC-479F-B257-CBC6AE971B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93-46D0-A3C0-04B4E9BD8CF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0993-46D0-A3C0-04B4E9BD8CF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30.8</c:v>
                </c:pt>
                <c:pt idx="1">
                  <c:v>25.56</c:v>
                </c:pt>
                <c:pt idx="2">
                  <c:v>23.71</c:v>
                </c:pt>
                <c:pt idx="3">
                  <c:v>35.75</c:v>
                </c:pt>
                <c:pt idx="4">
                  <c:v>49.34</c:v>
                </c:pt>
              </c:numCache>
            </c:numRef>
          </c:val>
          <c:extLst>
            <c:ext xmlns:c16="http://schemas.microsoft.com/office/drawing/2014/chart" uri="{C3380CC4-5D6E-409C-BE32-E72D297353CC}">
              <c16:uniqueId val="{00000000-1E45-4FD7-9C6D-5DEB4C20DA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1E45-4FD7-9C6D-5DEB4C20DA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846.56</c:v>
                </c:pt>
                <c:pt idx="1">
                  <c:v>2183.67</c:v>
                </c:pt>
                <c:pt idx="2">
                  <c:v>1966.43</c:v>
                </c:pt>
                <c:pt idx="3">
                  <c:v>1961.64</c:v>
                </c:pt>
                <c:pt idx="4">
                  <c:v>1926.07</c:v>
                </c:pt>
              </c:numCache>
            </c:numRef>
          </c:val>
          <c:extLst>
            <c:ext xmlns:c16="http://schemas.microsoft.com/office/drawing/2014/chart" uri="{C3380CC4-5D6E-409C-BE32-E72D297353CC}">
              <c16:uniqueId val="{00000000-EA1B-492A-8B80-B7556A885D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EA1B-492A-8B80-B7556A885D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90.73</c:v>
                </c:pt>
                <c:pt idx="1">
                  <c:v>88.39</c:v>
                </c:pt>
                <c:pt idx="2">
                  <c:v>96.41</c:v>
                </c:pt>
                <c:pt idx="3">
                  <c:v>99</c:v>
                </c:pt>
                <c:pt idx="4">
                  <c:v>99.18</c:v>
                </c:pt>
              </c:numCache>
            </c:numRef>
          </c:val>
          <c:extLst>
            <c:ext xmlns:c16="http://schemas.microsoft.com/office/drawing/2014/chart" uri="{C3380CC4-5D6E-409C-BE32-E72D297353CC}">
              <c16:uniqueId val="{00000000-8D5E-43EE-B1C4-EC382A0F37E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8D5E-43EE-B1C4-EC382A0F37E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150.51</c:v>
                </c:pt>
                <c:pt idx="1">
                  <c:v>154.34</c:v>
                </c:pt>
                <c:pt idx="2">
                  <c:v>153.71</c:v>
                </c:pt>
                <c:pt idx="3">
                  <c:v>151.85</c:v>
                </c:pt>
                <c:pt idx="4">
                  <c:v>151.38</c:v>
                </c:pt>
              </c:numCache>
            </c:numRef>
          </c:val>
          <c:extLst>
            <c:ext xmlns:c16="http://schemas.microsoft.com/office/drawing/2014/chart" uri="{C3380CC4-5D6E-409C-BE32-E72D297353CC}">
              <c16:uniqueId val="{00000000-B529-43EB-B264-A96A52A1D25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B529-43EB-B264-A96A52A1D25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49"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京都府　舞鶴市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78194</v>
      </c>
      <c r="AM8" s="46"/>
      <c r="AN8" s="46"/>
      <c r="AO8" s="46"/>
      <c r="AP8" s="46"/>
      <c r="AQ8" s="46"/>
      <c r="AR8" s="46"/>
      <c r="AS8" s="46"/>
      <c r="AT8" s="45">
        <f>データ!T6</f>
        <v>342.13</v>
      </c>
      <c r="AU8" s="45"/>
      <c r="AV8" s="45"/>
      <c r="AW8" s="45"/>
      <c r="AX8" s="45"/>
      <c r="AY8" s="45"/>
      <c r="AZ8" s="45"/>
      <c r="BA8" s="45"/>
      <c r="BB8" s="45">
        <f>データ!U6</f>
        <v>228.55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50.73</v>
      </c>
      <c r="J10" s="45"/>
      <c r="K10" s="45"/>
      <c r="L10" s="45"/>
      <c r="M10" s="45"/>
      <c r="N10" s="45"/>
      <c r="O10" s="45"/>
      <c r="P10" s="45">
        <f>データ!P6</f>
        <v>90.97</v>
      </c>
      <c r="Q10" s="45"/>
      <c r="R10" s="45"/>
      <c r="S10" s="45"/>
      <c r="T10" s="45"/>
      <c r="U10" s="45"/>
      <c r="V10" s="45"/>
      <c r="W10" s="45">
        <f>データ!Q6</f>
        <v>79.75</v>
      </c>
      <c r="X10" s="45"/>
      <c r="Y10" s="45"/>
      <c r="Z10" s="45"/>
      <c r="AA10" s="45"/>
      <c r="AB10" s="45"/>
      <c r="AC10" s="45"/>
      <c r="AD10" s="46">
        <f>データ!R6</f>
        <v>3064</v>
      </c>
      <c r="AE10" s="46"/>
      <c r="AF10" s="46"/>
      <c r="AG10" s="46"/>
      <c r="AH10" s="46"/>
      <c r="AI10" s="46"/>
      <c r="AJ10" s="46"/>
      <c r="AK10" s="2"/>
      <c r="AL10" s="46">
        <f>データ!V6</f>
        <v>70252</v>
      </c>
      <c r="AM10" s="46"/>
      <c r="AN10" s="46"/>
      <c r="AO10" s="46"/>
      <c r="AP10" s="46"/>
      <c r="AQ10" s="46"/>
      <c r="AR10" s="46"/>
      <c r="AS10" s="46"/>
      <c r="AT10" s="45">
        <f>データ!W6</f>
        <v>18.600000000000001</v>
      </c>
      <c r="AU10" s="45"/>
      <c r="AV10" s="45"/>
      <c r="AW10" s="45"/>
      <c r="AX10" s="45"/>
      <c r="AY10" s="45"/>
      <c r="AZ10" s="45"/>
      <c r="BA10" s="45"/>
      <c r="BB10" s="45">
        <f>データ!X6</f>
        <v>3776.99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2ulvZvQLk/KHO/PbXhf1Yr+esdqoJh/VYqMAn0BOy8rRpqwV8Tqmd91CwHnt5C9h8vG4Y34P6P71Sx6hjILqDA==" saltValue="Orpiwae3I7EMQVBzoKRH1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262021</v>
      </c>
      <c r="D6" s="19">
        <f t="shared" si="3"/>
        <v>46</v>
      </c>
      <c r="E6" s="19">
        <f t="shared" si="3"/>
        <v>17</v>
      </c>
      <c r="F6" s="19">
        <f t="shared" si="3"/>
        <v>1</v>
      </c>
      <c r="G6" s="19">
        <f t="shared" si="3"/>
        <v>0</v>
      </c>
      <c r="H6" s="19" t="str">
        <f t="shared" si="3"/>
        <v>京都府　舞鶴市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50.73</v>
      </c>
      <c r="P6" s="20">
        <f t="shared" si="3"/>
        <v>90.97</v>
      </c>
      <c r="Q6" s="20">
        <f t="shared" si="3"/>
        <v>79.75</v>
      </c>
      <c r="R6" s="20">
        <f t="shared" si="3"/>
        <v>3064</v>
      </c>
      <c r="S6" s="20">
        <f t="shared" si="3"/>
        <v>78194</v>
      </c>
      <c r="T6" s="20">
        <f t="shared" si="3"/>
        <v>342.13</v>
      </c>
      <c r="U6" s="20">
        <f t="shared" si="3"/>
        <v>228.55</v>
      </c>
      <c r="V6" s="20">
        <f t="shared" si="3"/>
        <v>70252</v>
      </c>
      <c r="W6" s="20">
        <f t="shared" si="3"/>
        <v>18.600000000000001</v>
      </c>
      <c r="X6" s="20">
        <f t="shared" si="3"/>
        <v>3776.99</v>
      </c>
      <c r="Y6" s="21">
        <f>IF(Y7="",NA(),Y7)</f>
        <v>101.09</v>
      </c>
      <c r="Z6" s="21">
        <f t="shared" ref="Z6:AH6" si="4">IF(Z7="",NA(),Z7)</f>
        <v>101.67</v>
      </c>
      <c r="AA6" s="21">
        <f t="shared" si="4"/>
        <v>104.44</v>
      </c>
      <c r="AB6" s="21">
        <f t="shared" si="4"/>
        <v>104.08</v>
      </c>
      <c r="AC6" s="21">
        <f t="shared" si="4"/>
        <v>109.07</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30.8</v>
      </c>
      <c r="AV6" s="21">
        <f t="shared" ref="AV6:BD6" si="6">IF(AV7="",NA(),AV7)</f>
        <v>25.56</v>
      </c>
      <c r="AW6" s="21">
        <f t="shared" si="6"/>
        <v>23.71</v>
      </c>
      <c r="AX6" s="21">
        <f t="shared" si="6"/>
        <v>35.75</v>
      </c>
      <c r="AY6" s="21">
        <f t="shared" si="6"/>
        <v>49.34</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846.56</v>
      </c>
      <c r="BG6" s="21">
        <f t="shared" ref="BG6:BO6" si="7">IF(BG7="",NA(),BG7)</f>
        <v>2183.67</v>
      </c>
      <c r="BH6" s="21">
        <f t="shared" si="7"/>
        <v>1966.43</v>
      </c>
      <c r="BI6" s="21">
        <f t="shared" si="7"/>
        <v>1961.64</v>
      </c>
      <c r="BJ6" s="21">
        <f t="shared" si="7"/>
        <v>1926.07</v>
      </c>
      <c r="BK6" s="21">
        <f t="shared" si="7"/>
        <v>820.36</v>
      </c>
      <c r="BL6" s="21">
        <f t="shared" si="7"/>
        <v>847.44</v>
      </c>
      <c r="BM6" s="21">
        <f t="shared" si="7"/>
        <v>857.88</v>
      </c>
      <c r="BN6" s="21">
        <f t="shared" si="7"/>
        <v>825.1</v>
      </c>
      <c r="BO6" s="21">
        <f t="shared" si="7"/>
        <v>789.87</v>
      </c>
      <c r="BP6" s="20" t="str">
        <f>IF(BP7="","",IF(BP7="-","【-】","【"&amp;SUBSTITUTE(TEXT(BP7,"#,##0.00"),"-","△")&amp;"】"))</f>
        <v>【652.82】</v>
      </c>
      <c r="BQ6" s="21">
        <f>IF(BQ7="",NA(),BQ7)</f>
        <v>90.73</v>
      </c>
      <c r="BR6" s="21">
        <f t="shared" ref="BR6:BZ6" si="8">IF(BR7="",NA(),BR7)</f>
        <v>88.39</v>
      </c>
      <c r="BS6" s="21">
        <f t="shared" si="8"/>
        <v>96.41</v>
      </c>
      <c r="BT6" s="21">
        <f t="shared" si="8"/>
        <v>99</v>
      </c>
      <c r="BU6" s="21">
        <f t="shared" si="8"/>
        <v>99.18</v>
      </c>
      <c r="BV6" s="21">
        <f t="shared" si="8"/>
        <v>95.4</v>
      </c>
      <c r="BW6" s="21">
        <f t="shared" si="8"/>
        <v>94.69</v>
      </c>
      <c r="BX6" s="21">
        <f t="shared" si="8"/>
        <v>94.97</v>
      </c>
      <c r="BY6" s="21">
        <f t="shared" si="8"/>
        <v>97.07</v>
      </c>
      <c r="BZ6" s="21">
        <f t="shared" si="8"/>
        <v>98.06</v>
      </c>
      <c r="CA6" s="20" t="str">
        <f>IF(CA7="","",IF(CA7="-","【-】","【"&amp;SUBSTITUTE(TEXT(CA7,"#,##0.00"),"-","△")&amp;"】"))</f>
        <v>【97.61】</v>
      </c>
      <c r="CB6" s="21">
        <f>IF(CB7="",NA(),CB7)</f>
        <v>150.51</v>
      </c>
      <c r="CC6" s="21">
        <f t="shared" ref="CC6:CK6" si="9">IF(CC7="",NA(),CC7)</f>
        <v>154.34</v>
      </c>
      <c r="CD6" s="21">
        <f t="shared" si="9"/>
        <v>153.71</v>
      </c>
      <c r="CE6" s="21">
        <f t="shared" si="9"/>
        <v>151.85</v>
      </c>
      <c r="CF6" s="21">
        <f t="shared" si="9"/>
        <v>151.38</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63.69</v>
      </c>
      <c r="CN6" s="21">
        <f t="shared" ref="CN6:CV6" si="10">IF(CN7="",NA(),CN7)</f>
        <v>60.9</v>
      </c>
      <c r="CO6" s="21">
        <f t="shared" si="10"/>
        <v>63.58</v>
      </c>
      <c r="CP6" s="21">
        <f t="shared" si="10"/>
        <v>62.79</v>
      </c>
      <c r="CQ6" s="21">
        <f t="shared" si="10"/>
        <v>59.33</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89.96</v>
      </c>
      <c r="CY6" s="21">
        <f t="shared" ref="CY6:DG6" si="11">IF(CY7="",NA(),CY7)</f>
        <v>91.71</v>
      </c>
      <c r="CZ6" s="21">
        <f t="shared" si="11"/>
        <v>92.42</v>
      </c>
      <c r="DA6" s="21">
        <f t="shared" si="11"/>
        <v>93.53</v>
      </c>
      <c r="DB6" s="21">
        <f t="shared" si="11"/>
        <v>93.98</v>
      </c>
      <c r="DC6" s="21">
        <f t="shared" si="11"/>
        <v>92.55</v>
      </c>
      <c r="DD6" s="21">
        <f t="shared" si="11"/>
        <v>92.62</v>
      </c>
      <c r="DE6" s="21">
        <f t="shared" si="11"/>
        <v>92.72</v>
      </c>
      <c r="DF6" s="21">
        <f t="shared" si="11"/>
        <v>92.88</v>
      </c>
      <c r="DG6" s="21">
        <f t="shared" si="11"/>
        <v>92.9</v>
      </c>
      <c r="DH6" s="20" t="str">
        <f>IF(DH7="","",IF(DH7="-","【-】","【"&amp;SUBSTITUTE(TEXT(DH7,"#,##0.00"),"-","△")&amp;"】"))</f>
        <v>【95.82】</v>
      </c>
      <c r="DI6" s="21">
        <f>IF(DI7="",NA(),DI7)</f>
        <v>4.4800000000000004</v>
      </c>
      <c r="DJ6" s="21">
        <f t="shared" ref="DJ6:DR6" si="12">IF(DJ7="",NA(),DJ7)</f>
        <v>8.0399999999999991</v>
      </c>
      <c r="DK6" s="21">
        <f t="shared" si="12"/>
        <v>11.52</v>
      </c>
      <c r="DL6" s="21">
        <f t="shared" si="12"/>
        <v>14.93</v>
      </c>
      <c r="DM6" s="21">
        <f t="shared" si="12"/>
        <v>17.59</v>
      </c>
      <c r="DN6" s="21">
        <f t="shared" si="12"/>
        <v>26.13</v>
      </c>
      <c r="DO6" s="21">
        <f t="shared" si="12"/>
        <v>26.36</v>
      </c>
      <c r="DP6" s="21">
        <f t="shared" si="12"/>
        <v>23.79</v>
      </c>
      <c r="DQ6" s="21">
        <f t="shared" si="12"/>
        <v>25.66</v>
      </c>
      <c r="DR6" s="21">
        <f t="shared" si="12"/>
        <v>27.46</v>
      </c>
      <c r="DS6" s="20" t="str">
        <f>IF(DS7="","",IF(DS7="-","【-】","【"&amp;SUBSTITUTE(TEXT(DS7,"#,##0.00"),"-","△")&amp;"】"))</f>
        <v>【39.74】</v>
      </c>
      <c r="DT6" s="21">
        <f>IF(DT7="",NA(),DT7)</f>
        <v>0.63</v>
      </c>
      <c r="DU6" s="21">
        <f t="shared" ref="DU6:EC6" si="13">IF(DU7="",NA(),DU7)</f>
        <v>0.84</v>
      </c>
      <c r="DV6" s="21">
        <f t="shared" si="13"/>
        <v>0.99</v>
      </c>
      <c r="DW6" s="21">
        <f t="shared" si="13"/>
        <v>1.27</v>
      </c>
      <c r="DX6" s="21">
        <f t="shared" si="13"/>
        <v>1.55</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1">
        <f t="shared" si="14"/>
        <v>0.04</v>
      </c>
      <c r="EH6" s="21">
        <f t="shared" si="14"/>
        <v>0.06</v>
      </c>
      <c r="EI6" s="21">
        <f t="shared" si="14"/>
        <v>0.03</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2">
      <c r="A7" s="14"/>
      <c r="B7" s="23">
        <v>2022</v>
      </c>
      <c r="C7" s="23">
        <v>262021</v>
      </c>
      <c r="D7" s="23">
        <v>46</v>
      </c>
      <c r="E7" s="23">
        <v>17</v>
      </c>
      <c r="F7" s="23">
        <v>1</v>
      </c>
      <c r="G7" s="23">
        <v>0</v>
      </c>
      <c r="H7" s="23" t="s">
        <v>96</v>
      </c>
      <c r="I7" s="23" t="s">
        <v>97</v>
      </c>
      <c r="J7" s="23" t="s">
        <v>98</v>
      </c>
      <c r="K7" s="23" t="s">
        <v>99</v>
      </c>
      <c r="L7" s="23" t="s">
        <v>100</v>
      </c>
      <c r="M7" s="23" t="s">
        <v>101</v>
      </c>
      <c r="N7" s="24" t="s">
        <v>102</v>
      </c>
      <c r="O7" s="24">
        <v>50.73</v>
      </c>
      <c r="P7" s="24">
        <v>90.97</v>
      </c>
      <c r="Q7" s="24">
        <v>79.75</v>
      </c>
      <c r="R7" s="24">
        <v>3064</v>
      </c>
      <c r="S7" s="24">
        <v>78194</v>
      </c>
      <c r="T7" s="24">
        <v>342.13</v>
      </c>
      <c r="U7" s="24">
        <v>228.55</v>
      </c>
      <c r="V7" s="24">
        <v>70252</v>
      </c>
      <c r="W7" s="24">
        <v>18.600000000000001</v>
      </c>
      <c r="X7" s="24">
        <v>3776.99</v>
      </c>
      <c r="Y7" s="24">
        <v>101.09</v>
      </c>
      <c r="Z7" s="24">
        <v>101.67</v>
      </c>
      <c r="AA7" s="24">
        <v>104.44</v>
      </c>
      <c r="AB7" s="24">
        <v>104.08</v>
      </c>
      <c r="AC7" s="24">
        <v>109.07</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30.8</v>
      </c>
      <c r="AV7" s="24">
        <v>25.56</v>
      </c>
      <c r="AW7" s="24">
        <v>23.71</v>
      </c>
      <c r="AX7" s="24">
        <v>35.75</v>
      </c>
      <c r="AY7" s="24">
        <v>49.34</v>
      </c>
      <c r="AZ7" s="24">
        <v>76.31</v>
      </c>
      <c r="BA7" s="24">
        <v>68.180000000000007</v>
      </c>
      <c r="BB7" s="24">
        <v>67.930000000000007</v>
      </c>
      <c r="BC7" s="24">
        <v>68.53</v>
      </c>
      <c r="BD7" s="24">
        <v>69.180000000000007</v>
      </c>
      <c r="BE7" s="24">
        <v>73.44</v>
      </c>
      <c r="BF7" s="24">
        <v>846.56</v>
      </c>
      <c r="BG7" s="24">
        <v>2183.67</v>
      </c>
      <c r="BH7" s="24">
        <v>1966.43</v>
      </c>
      <c r="BI7" s="24">
        <v>1961.64</v>
      </c>
      <c r="BJ7" s="24">
        <v>1926.07</v>
      </c>
      <c r="BK7" s="24">
        <v>820.36</v>
      </c>
      <c r="BL7" s="24">
        <v>847.44</v>
      </c>
      <c r="BM7" s="24">
        <v>857.88</v>
      </c>
      <c r="BN7" s="24">
        <v>825.1</v>
      </c>
      <c r="BO7" s="24">
        <v>789.87</v>
      </c>
      <c r="BP7" s="24">
        <v>652.82000000000005</v>
      </c>
      <c r="BQ7" s="24">
        <v>90.73</v>
      </c>
      <c r="BR7" s="24">
        <v>88.39</v>
      </c>
      <c r="BS7" s="24">
        <v>96.41</v>
      </c>
      <c r="BT7" s="24">
        <v>99</v>
      </c>
      <c r="BU7" s="24">
        <v>99.18</v>
      </c>
      <c r="BV7" s="24">
        <v>95.4</v>
      </c>
      <c r="BW7" s="24">
        <v>94.69</v>
      </c>
      <c r="BX7" s="24">
        <v>94.97</v>
      </c>
      <c r="BY7" s="24">
        <v>97.07</v>
      </c>
      <c r="BZ7" s="24">
        <v>98.06</v>
      </c>
      <c r="CA7" s="24">
        <v>97.61</v>
      </c>
      <c r="CB7" s="24">
        <v>150.51</v>
      </c>
      <c r="CC7" s="24">
        <v>154.34</v>
      </c>
      <c r="CD7" s="24">
        <v>153.71</v>
      </c>
      <c r="CE7" s="24">
        <v>151.85</v>
      </c>
      <c r="CF7" s="24">
        <v>151.38</v>
      </c>
      <c r="CG7" s="24">
        <v>163.19999999999999</v>
      </c>
      <c r="CH7" s="24">
        <v>159.78</v>
      </c>
      <c r="CI7" s="24">
        <v>159.49</v>
      </c>
      <c r="CJ7" s="24">
        <v>157.81</v>
      </c>
      <c r="CK7" s="24">
        <v>157.37</v>
      </c>
      <c r="CL7" s="24">
        <v>138.29</v>
      </c>
      <c r="CM7" s="24">
        <v>63.69</v>
      </c>
      <c r="CN7" s="24">
        <v>60.9</v>
      </c>
      <c r="CO7" s="24">
        <v>63.58</v>
      </c>
      <c r="CP7" s="24">
        <v>62.79</v>
      </c>
      <c r="CQ7" s="24">
        <v>59.33</v>
      </c>
      <c r="CR7" s="24">
        <v>65.040000000000006</v>
      </c>
      <c r="CS7" s="24">
        <v>68.31</v>
      </c>
      <c r="CT7" s="24">
        <v>65.28</v>
      </c>
      <c r="CU7" s="24">
        <v>64.92</v>
      </c>
      <c r="CV7" s="24">
        <v>64.14</v>
      </c>
      <c r="CW7" s="24">
        <v>59.1</v>
      </c>
      <c r="CX7" s="24">
        <v>89.96</v>
      </c>
      <c r="CY7" s="24">
        <v>91.71</v>
      </c>
      <c r="CZ7" s="24">
        <v>92.42</v>
      </c>
      <c r="DA7" s="24">
        <v>93.53</v>
      </c>
      <c r="DB7" s="24">
        <v>93.98</v>
      </c>
      <c r="DC7" s="24">
        <v>92.55</v>
      </c>
      <c r="DD7" s="24">
        <v>92.62</v>
      </c>
      <c r="DE7" s="24">
        <v>92.72</v>
      </c>
      <c r="DF7" s="24">
        <v>92.88</v>
      </c>
      <c r="DG7" s="24">
        <v>92.9</v>
      </c>
      <c r="DH7" s="24">
        <v>95.82</v>
      </c>
      <c r="DI7" s="24">
        <v>4.4800000000000004</v>
      </c>
      <c r="DJ7" s="24">
        <v>8.0399999999999991</v>
      </c>
      <c r="DK7" s="24">
        <v>11.52</v>
      </c>
      <c r="DL7" s="24">
        <v>14.93</v>
      </c>
      <c r="DM7" s="24">
        <v>17.59</v>
      </c>
      <c r="DN7" s="24">
        <v>26.13</v>
      </c>
      <c r="DO7" s="24">
        <v>26.36</v>
      </c>
      <c r="DP7" s="24">
        <v>23.79</v>
      </c>
      <c r="DQ7" s="24">
        <v>25.66</v>
      </c>
      <c r="DR7" s="24">
        <v>27.46</v>
      </c>
      <c r="DS7" s="24">
        <v>39.74</v>
      </c>
      <c r="DT7" s="24">
        <v>0.63</v>
      </c>
      <c r="DU7" s="24">
        <v>0.84</v>
      </c>
      <c r="DV7" s="24">
        <v>0.99</v>
      </c>
      <c r="DW7" s="24">
        <v>1.27</v>
      </c>
      <c r="DX7" s="24">
        <v>1.55</v>
      </c>
      <c r="DY7" s="24">
        <v>1.03</v>
      </c>
      <c r="DZ7" s="24">
        <v>1.43</v>
      </c>
      <c r="EA7" s="24">
        <v>1.22</v>
      </c>
      <c r="EB7" s="24">
        <v>1.61</v>
      </c>
      <c r="EC7" s="24">
        <v>2.08</v>
      </c>
      <c r="ED7" s="24">
        <v>7.62</v>
      </c>
      <c r="EE7" s="24">
        <v>0</v>
      </c>
      <c r="EF7" s="24">
        <v>0</v>
      </c>
      <c r="EG7" s="24">
        <v>0.04</v>
      </c>
      <c r="EH7" s="24">
        <v>0.06</v>
      </c>
      <c r="EI7" s="24">
        <v>0.03</v>
      </c>
      <c r="EJ7" s="24">
        <v>0.1</v>
      </c>
      <c r="EK7" s="24">
        <v>0.09</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2024-01-29T07:36:27Z</cp:lastPrinted>
  <dcterms:created xsi:type="dcterms:W3CDTF">2023-12-12T00:48:31Z</dcterms:created>
  <dcterms:modified xsi:type="dcterms:W3CDTF">2024-01-30T08:19:19Z</dcterms:modified>
  <cp:category/>
</cp:coreProperties>
</file>