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H:\01上下水道部共通ﾌｫﾙﾀﾞ\上下水道部（R5）\04　経営\02　経営分析\01　経営分析　(常)\20240117【130〆】公営企業に係る経営比較分析表（令和４年度決算）の分析等について（依頼）\【経営比較分析表】水道事業\回答\"/>
    </mc:Choice>
  </mc:AlternateContent>
  <xr:revisionPtr revIDLastSave="0" documentId="13_ncr:1_{B54BAC41-9185-495B-AC62-41DE21CB7569}" xr6:coauthVersionLast="36" xr6:coauthVersionMax="36" xr10:uidLastSave="{00000000-0000-0000-0000-000000000000}"/>
  <workbookProtection workbookAlgorithmName="SHA-512" workbookHashValue="1w6IVKAQrDO/QU9zWt9Df3ZD7zRO47IC2gORb+eY2ZOGeF/ivxQQX84U/kUhFNEPrKlaKDYKiyEsUf6wH0I4SQ==" workbookSaltValue="8XJw9YugW2LP1WPOMpaUTw=="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T10" i="4"/>
  <c r="AL10" i="4"/>
  <c r="W10" i="4"/>
  <c r="BB8" i="4"/>
  <c r="AT8" i="4"/>
  <c r="AD8" i="4"/>
  <c r="W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<sst xmlns="http://schemas.openxmlformats.org/spreadsheetml/2006/main" count="228" uniqueCount="114">
  <si>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</si>
  <si>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</si>
  <si>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</si>
  <si>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</si>
  <si>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</si>
  <si>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</si>
  <si>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</si>
  <si>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</si>
  <si>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</si>
  <si>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</si>
  <si>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</si>
  <si>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</si>
  <si>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</si>
  <si>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</si>
  <si>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</si>
  <si>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</si>
  <si>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</si>
  <si>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</si>
  <si>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</si>
  <si>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</si>
  <si>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</si>
  <si>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</si>
  <si>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</si>
  <si>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</si>
  <si>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</si>
  <si>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</si>
  <si>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</si>
  <si>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</si>
  <si>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</si>
  <si>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</si>
  <si>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</si>
  <si>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</si>
  <si>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</si>
  <si>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</si>
  <si>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</si>
  <si>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</si>
  <si>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</si>
  <si>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</si>
  <si>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</si>
  <si>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</si>
  <si>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</si>
  <si>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</si>
  <si>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</si>
  <si>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</si>
  <si>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</si>
  <si>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</si>
  <si>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</si>
  <si>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</si>
  <si>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</si>
  <si>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</si>
  <si>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</si>
  <si>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</si>
  <si>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</si>
  <si>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</si>
  <si>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</si>
  <si>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</si>
  <si>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</si>
  <si>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</si>
  <si>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</si>
  <si>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</si>
  <si>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</si>
  <si>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</si>
  <si>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</si>
  <si>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</si>
  <si>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</si>
  <si>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</si>
  <si>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</si>
  <si>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</si>
  <si>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</si>
  <si>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</si>
  <si>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</si>
  <si>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</si>
  <si>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</si>
  <si>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</si>
  <si>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</si>
  <si>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</si>
  <si>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</si>
  <si>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</si>
  <si>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</si>
  <si>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</si>
  <si>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</si>
  <si>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</si>
  <si>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</si>
  <si>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</si>
  <si>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</si>
  <si>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</si>
  <si>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</si>
  <si>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</si>
  <si>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</si>
  <si>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</si>
  <si>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</si>
  <si>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</si>
  <si>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</si>
  <si>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</si>
  <si>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</si>
  <si>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</si>
  <si>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</si>
  <si>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</si>
  <si>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</si>
  <si>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</si>
  <si>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</si>
  <si>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</si>
  <si>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</si>
  <si>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</si>
  <si>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</si>
  <si>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</si>
  <si>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</si>
  <si>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</si>
  <si>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</si>
  <si>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</si>
  <si>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</si>
  <si>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戦略に基づき、資産更新は毎年度一定額を実施しており、③管路更新率は前年度と比べ増加しましたが、①有形固定資産減価償却率や法定耐用年数の40年を超過した水道管の比率である②管路経年化率は微増となり、水道施設の老朽化が進んでいます。</t>
    <rPh sb="1" eb="3">
      <t>ケイエイ</t>
    </rPh>
    <rPh sb="3" eb="5">
      <t>センリャク</t>
    </rPh>
    <rPh sb="6" eb="7">
      <t>モト</t>
    </rPh>
    <rPh sb="30" eb="32">
      <t>カンロ</t>
    </rPh>
    <rPh sb="32" eb="34">
      <t>コウシン</t>
    </rPh>
    <rPh sb="34" eb="35">
      <t>リツ</t>
    </rPh>
    <rPh sb="36" eb="39">
      <t>ゼンネンド</t>
    </rPh>
    <rPh sb="40" eb="41">
      <t>クラ</t>
    </rPh>
    <rPh sb="42" eb="44">
      <t>ゾウカ</t>
    </rPh>
    <rPh sb="63" eb="65">
      <t>ホウテイ</t>
    </rPh>
    <rPh sb="65" eb="67">
      <t>タイヨウ</t>
    </rPh>
    <rPh sb="67" eb="69">
      <t>ネンスウ</t>
    </rPh>
    <rPh sb="72" eb="73">
      <t>ネン</t>
    </rPh>
    <rPh sb="74" eb="76">
      <t>チョウカ</t>
    </rPh>
    <rPh sb="78" eb="81">
      <t>スイドウカン</t>
    </rPh>
    <rPh sb="82" eb="84">
      <t>ヒリツ</t>
    </rPh>
    <rPh sb="101" eb="103">
      <t>スイドウ</t>
    </rPh>
    <rPh sb="103" eb="105">
      <t>シセツ</t>
    </rPh>
    <rPh sb="106" eb="109">
      <t>ロウキュウカ</t>
    </rPh>
    <rPh sb="110" eb="111">
      <t>スス</t>
    </rPh>
    <phoneticPr fontId="4"/>
  </si>
  <si>
    <t xml:space="preserve">　給水人口が減少する等、料金収入は減少見込の一方で、年々老朽化が進む水道施設の更新や、自然災害への対応として耐震化率を高めるため、資産更新投資を継続して実施していく必要があります。
　こうしたことから、令和２年度から１１年度までの中期経営計画である経営戦略を着実に実施し、持続可能な水道事業運営に努めます。
</t>
    <rPh sb="26" eb="28">
      <t>ネンネン</t>
    </rPh>
    <rPh sb="28" eb="31">
      <t>ロウキュウカ</t>
    </rPh>
    <rPh sb="32" eb="33">
      <t>スス</t>
    </rPh>
    <rPh sb="39" eb="41">
      <t>コウシン</t>
    </rPh>
    <rPh sb="43" eb="45">
      <t>シゼン</t>
    </rPh>
    <rPh sb="45" eb="47">
      <t>サイガイ</t>
    </rPh>
    <rPh sb="49" eb="51">
      <t>タイオウ</t>
    </rPh>
    <rPh sb="54" eb="57">
      <t>タイシンカ</t>
    </rPh>
    <rPh sb="57" eb="58">
      <t>リツ</t>
    </rPh>
    <rPh sb="59" eb="60">
      <t>タカ</t>
    </rPh>
    <rPh sb="72" eb="74">
      <t>ケイゾク</t>
    </rPh>
    <rPh sb="76" eb="78">
      <t>ジッシ</t>
    </rPh>
    <rPh sb="82" eb="84">
      <t>ヒツヨウ</t>
    </rPh>
    <rPh sb="110" eb="112">
      <t>ネンド</t>
    </rPh>
    <rPh sb="129" eb="131">
      <t>チャクジツ</t>
    </rPh>
    <rPh sb="132" eb="134">
      <t>ジッシ</t>
    </rPh>
    <phoneticPr fontId="4"/>
  </si>
  <si>
    <t>　前年度と比べ、電気料金の高騰等により⑥給水原価が５%増加した一方、人口減少等で料金収入が減少したことにより、経常収入が減少したため、⑤料金回収率は減少し、経常収支比率も減少しましたが、いずれも100%は超えており、他団体の平均よりも高い数値となっています。
　③流動比率は、他団体の平均と比べ低い数値で、前年度から微減となりましたが、業務上は支障のない数値となっています。
　④企業債残高対給水収益比率は、簡易水道を統合したことや基幹浄水場更新事業等により借入額を増加させたことにより、企業債残高が高くなり、他団体と比べ高い比率となっています。こうしたことから、経営戦略により企業債残高を年々減少させる計画としており、前年度と比べ微減となっています。
　⑦施設利用率については、使用水量の減少により前年より微減となっています。
　⑧有収率については、漏水調査とそれに基づく対策の継続的な実施により、高い値を維持しています。</t>
    <rPh sb="1" eb="4">
      <t>ゼンネンド</t>
    </rPh>
    <rPh sb="5" eb="6">
      <t>クラ</t>
    </rPh>
    <rPh sb="20" eb="22">
      <t>キュウスイ</t>
    </rPh>
    <rPh sb="22" eb="24">
      <t>ゲンカ</t>
    </rPh>
    <rPh sb="27" eb="29">
      <t>ゾウカ</t>
    </rPh>
    <rPh sb="31" eb="33">
      <t>イッポウ</t>
    </rPh>
    <rPh sb="40" eb="42">
      <t>リョウキン</t>
    </rPh>
    <rPh sb="42" eb="44">
      <t>シュウニュウ</t>
    </rPh>
    <rPh sb="60" eb="62">
      <t>ゲンショウ</t>
    </rPh>
    <rPh sb="68" eb="70">
      <t>リョウキン</t>
    </rPh>
    <rPh sb="70" eb="72">
      <t>カイシュウ</t>
    </rPh>
    <rPh sb="72" eb="73">
      <t>リツ</t>
    </rPh>
    <rPh sb="78" eb="80">
      <t>ケイジョウ</t>
    </rPh>
    <rPh sb="80" eb="82">
      <t>シュウシ</t>
    </rPh>
    <rPh sb="82" eb="84">
      <t>ヒリツ</t>
    </rPh>
    <rPh sb="85" eb="87">
      <t>ゲンショウ</t>
    </rPh>
    <rPh sb="102" eb="103">
      <t>コ</t>
    </rPh>
    <rPh sb="108" eb="109">
      <t>タ</t>
    </rPh>
    <rPh sb="109" eb="111">
      <t>ダンタイ</t>
    </rPh>
    <rPh sb="112" eb="114">
      <t>ヘイキン</t>
    </rPh>
    <rPh sb="117" eb="118">
      <t>タカ</t>
    </rPh>
    <rPh sb="119" eb="121">
      <t>スウチ</t>
    </rPh>
    <rPh sb="138" eb="139">
      <t>タ</t>
    </rPh>
    <rPh sb="139" eb="141">
      <t>ダンタイ</t>
    </rPh>
    <rPh sb="142" eb="144">
      <t>ヘイキン</t>
    </rPh>
    <rPh sb="145" eb="146">
      <t>クラ</t>
    </rPh>
    <rPh sb="147" eb="148">
      <t>ヒク</t>
    </rPh>
    <rPh sb="149" eb="151">
      <t>スウチ</t>
    </rPh>
    <rPh sb="153" eb="156">
      <t>ゼンネンド</t>
    </rPh>
    <rPh sb="158" eb="160">
      <t>ビゲン</t>
    </rPh>
    <rPh sb="168" eb="171">
      <t>ギョウムジョウ</t>
    </rPh>
    <rPh sb="172" eb="174">
      <t>シショウ</t>
    </rPh>
    <rPh sb="177" eb="179">
      <t>スウチ</t>
    </rPh>
    <rPh sb="229" eb="231">
      <t>カリイレ</t>
    </rPh>
    <rPh sb="231" eb="232">
      <t>ガク</t>
    </rPh>
    <rPh sb="233" eb="235">
      <t>ゾウカ</t>
    </rPh>
    <rPh sb="255" eb="256">
      <t>タ</t>
    </rPh>
    <rPh sb="256" eb="258">
      <t>ダンタイ</t>
    </rPh>
    <rPh sb="340" eb="342">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</si>
</sst>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0.63</c:v>
                </c:pt>
                <c:pt idx="1">
                  <c:v>0.94</c:v>
                </c:pt>
                <c:pt idx="2">
                  <c:v>0.73</c:v>
                </c:pt>
                <c:pt idx="3">
                  <c:v>0.55000000000000004</c:v>
                </c:pt>
                <c:pt idx="4">
                  <c:v>0.94</c:v>
                </c:pt>
              </c:numCache>
            </c:numRef>
          </c:val>
          <c:extLst>
            <c:ext xmlns:c16="http://schemas.microsoft.com/office/drawing/2014/chart" uri="{C3380CC4-5D6E-409C-BE32-E72D297353CC}">
              <c16:uniqueId val="{00000000-DD64-48C8-BADA-E343FA93C0B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DD64-48C8-BADA-E343FA93C0B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41.29</c:v>
                </c:pt>
                <c:pt idx="1">
                  <c:v>41.46</c:v>
                </c:pt>
                <c:pt idx="2">
                  <c:v>43.9</c:v>
                </c:pt>
                <c:pt idx="3">
                  <c:v>41.8</c:v>
                </c:pt>
                <c:pt idx="4">
                  <c:v>41.54</c:v>
                </c:pt>
              </c:numCache>
            </c:numRef>
          </c:val>
          <c:extLst>
            <c:ext xmlns:c16="http://schemas.microsoft.com/office/drawing/2014/chart" uri="{C3380CC4-5D6E-409C-BE32-E72D297353CC}">
              <c16:uniqueId val="{00000000-BA13-4DBB-B6FB-6D88E531F82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BA13-4DBB-B6FB-6D88E531F82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94.06</c:v>
                </c:pt>
                <c:pt idx="1">
                  <c:v>95.02</c:v>
                </c:pt>
                <c:pt idx="2">
                  <c:v>94.36</c:v>
                </c:pt>
                <c:pt idx="3">
                  <c:v>95.57</c:v>
                </c:pt>
                <c:pt idx="4">
                  <c:v>95.73</c:v>
                </c:pt>
              </c:numCache>
            </c:numRef>
          </c:val>
          <c:extLst>
            <c:ext xmlns:c16="http://schemas.microsoft.com/office/drawing/2014/chart" uri="{C3380CC4-5D6E-409C-BE32-E72D297353CC}">
              <c16:uniqueId val="{00000000-01AB-4001-B2A1-F2E0E5FE61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01AB-4001-B2A1-F2E0E5FE61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115.22</c:v>
                </c:pt>
                <c:pt idx="1">
                  <c:v>109.39</c:v>
                </c:pt>
                <c:pt idx="2">
                  <c:v>115.29</c:v>
                </c:pt>
                <c:pt idx="3">
                  <c:v>115.44</c:v>
                </c:pt>
                <c:pt idx="4">
                  <c:v>110.05</c:v>
                </c:pt>
              </c:numCache>
            </c:numRef>
          </c:val>
          <c:extLst>
            <c:ext xmlns:c16="http://schemas.microsoft.com/office/drawing/2014/chart" uri="{C3380CC4-5D6E-409C-BE32-E72D297353CC}">
              <c16:uniqueId val="{00000000-3A23-42A5-AFE9-8E10E28321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3A23-42A5-AFE9-8E10E28321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40.71</c:v>
                </c:pt>
                <c:pt idx="1">
                  <c:v>40.229999999999997</c:v>
                </c:pt>
                <c:pt idx="2">
                  <c:v>41.87</c:v>
                </c:pt>
                <c:pt idx="3">
                  <c:v>43.52</c:v>
                </c:pt>
                <c:pt idx="4">
                  <c:v>44.84</c:v>
                </c:pt>
              </c:numCache>
            </c:numRef>
          </c:val>
          <c:extLst>
            <c:ext xmlns:c16="http://schemas.microsoft.com/office/drawing/2014/chart" uri="{C3380CC4-5D6E-409C-BE32-E72D297353CC}">
              <c16:uniqueId val="{00000000-A571-45E7-AE59-B5DEE57642B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A571-45E7-AE59-B5DEE57642B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19.55</c:v>
                </c:pt>
                <c:pt idx="1">
                  <c:v>19.28</c:v>
                </c:pt>
                <c:pt idx="2">
                  <c:v>19.36</c:v>
                </c:pt>
                <c:pt idx="3">
                  <c:v>19.82</c:v>
                </c:pt>
                <c:pt idx="4">
                  <c:v>22.5</c:v>
                </c:pt>
              </c:numCache>
            </c:numRef>
          </c:val>
          <c:extLst>
            <c:ext xmlns:c16="http://schemas.microsoft.com/office/drawing/2014/chart" uri="{C3380CC4-5D6E-409C-BE32-E72D297353CC}">
              <c16:uniqueId val="{00000000-75A0-4837-A646-E00AAA9FF9A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75A0-4837-A646-E00AAA9FF9A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30-4685-B345-1CE4ABD2B20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6E30-4685-B345-1CE4ABD2B20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142.19</c:v>
                </c:pt>
                <c:pt idx="1">
                  <c:v>148.74</c:v>
                </c:pt>
                <c:pt idx="2">
                  <c:v>151.12</c:v>
                </c:pt>
                <c:pt idx="3">
                  <c:v>189.92</c:v>
                </c:pt>
                <c:pt idx="4">
                  <c:v>179.08</c:v>
                </c:pt>
              </c:numCache>
            </c:numRef>
          </c:val>
          <c:extLst>
            <c:ext xmlns:c16="http://schemas.microsoft.com/office/drawing/2014/chart" uri="{C3380CC4-5D6E-409C-BE32-E72D297353CC}">
              <c16:uniqueId val="{00000000-A32E-4F01-88E5-72495AB630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A32E-4F01-88E5-72495AB630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534.38</c:v>
                </c:pt>
                <c:pt idx="1">
                  <c:v>534.44000000000005</c:v>
                </c:pt>
                <c:pt idx="2">
                  <c:v>497.5</c:v>
                </c:pt>
                <c:pt idx="3">
                  <c:v>496.93</c:v>
                </c:pt>
                <c:pt idx="4">
                  <c:v>494.6</c:v>
                </c:pt>
              </c:numCache>
            </c:numRef>
          </c:val>
          <c:extLst>
            <c:ext xmlns:c16="http://schemas.microsoft.com/office/drawing/2014/chart" uri="{C3380CC4-5D6E-409C-BE32-E72D297353CC}">
              <c16:uniqueId val="{00000000-34E0-4C25-BCBC-B3C9725D7D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34E0-4C25-BCBC-B3C9725D7D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114.11</c:v>
                </c:pt>
                <c:pt idx="1">
                  <c:v>106.8</c:v>
                </c:pt>
                <c:pt idx="2">
                  <c:v>114.48</c:v>
                </c:pt>
                <c:pt idx="3">
                  <c:v>114.28</c:v>
                </c:pt>
                <c:pt idx="4">
                  <c:v>107.35</c:v>
                </c:pt>
              </c:numCache>
            </c:numRef>
          </c:val>
          <c:extLst>
            <c:ext xmlns:c16="http://schemas.microsoft.com/office/drawing/2014/chart" uri="{C3380CC4-5D6E-409C-BE32-E72D297353CC}">
              <c16:uniqueId val="{00000000-424C-4301-BEF4-EF62A5F498E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424C-4301-BEF4-EF62A5F498E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129.44</c:v>
                </c:pt>
                <c:pt idx="1">
                  <c:v>136.97999999999999</c:v>
                </c:pt>
                <c:pt idx="2">
                  <c:v>133.82</c:v>
                </c:pt>
                <c:pt idx="3">
                  <c:v>135.06</c:v>
                </c:pt>
                <c:pt idx="4">
                  <c:v>142.03</c:v>
                </c:pt>
              </c:numCache>
            </c:numRef>
          </c:val>
          <c:extLst>
            <c:ext xmlns:c16="http://schemas.microsoft.com/office/drawing/2014/chart" uri="{C3380CC4-5D6E-409C-BE32-E72D297353CC}">
              <c16:uniqueId val="{00000000-CBA5-4242-91B8-4A3038E1AD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CBA5-4242-91B8-4A3038E1AD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D70" zoomScaleNormal="100" workbookViewId="0">
      <selection activeCell="CD34" sqref="CD3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京都府　舞鶴市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78194</v>
      </c>
      <c r="AM8" s="45"/>
      <c r="AN8" s="45"/>
      <c r="AO8" s="45"/>
      <c r="AP8" s="45"/>
      <c r="AQ8" s="45"/>
      <c r="AR8" s="45"/>
      <c r="AS8" s="45"/>
      <c r="AT8" s="46">
        <f>データ!$S$6</f>
        <v>342.13</v>
      </c>
      <c r="AU8" s="47"/>
      <c r="AV8" s="47"/>
      <c r="AW8" s="47"/>
      <c r="AX8" s="47"/>
      <c r="AY8" s="47"/>
      <c r="AZ8" s="47"/>
      <c r="BA8" s="47"/>
      <c r="BB8" s="48">
        <f>データ!$T$6</f>
        <v>228.55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67.17</v>
      </c>
      <c r="J10" s="47"/>
      <c r="K10" s="47"/>
      <c r="L10" s="47"/>
      <c r="M10" s="47"/>
      <c r="N10" s="47"/>
      <c r="O10" s="81"/>
      <c r="P10" s="48">
        <f>データ!$P$6</f>
        <v>99.81</v>
      </c>
      <c r="Q10" s="48"/>
      <c r="R10" s="48"/>
      <c r="S10" s="48"/>
      <c r="T10" s="48"/>
      <c r="U10" s="48"/>
      <c r="V10" s="48"/>
      <c r="W10" s="45">
        <f>データ!$Q$6</f>
        <v>3069</v>
      </c>
      <c r="X10" s="45"/>
      <c r="Y10" s="45"/>
      <c r="Z10" s="45"/>
      <c r="AA10" s="45"/>
      <c r="AB10" s="45"/>
      <c r="AC10" s="45"/>
      <c r="AD10" s="2"/>
      <c r="AE10" s="2"/>
      <c r="AF10" s="2"/>
      <c r="AG10" s="2"/>
      <c r="AH10" s="2"/>
      <c r="AI10" s="2"/>
      <c r="AJ10" s="2"/>
      <c r="AK10" s="2"/>
      <c r="AL10" s="45">
        <f>データ!$U$6</f>
        <v>77076</v>
      </c>
      <c r="AM10" s="45"/>
      <c r="AN10" s="45"/>
      <c r="AO10" s="45"/>
      <c r="AP10" s="45"/>
      <c r="AQ10" s="45"/>
      <c r="AR10" s="45"/>
      <c r="AS10" s="45"/>
      <c r="AT10" s="46">
        <f>データ!$V$6</f>
        <v>51.3</v>
      </c>
      <c r="AU10" s="47"/>
      <c r="AV10" s="47"/>
      <c r="AW10" s="47"/>
      <c r="AX10" s="47"/>
      <c r="AY10" s="47"/>
      <c r="AZ10" s="47"/>
      <c r="BA10" s="47"/>
      <c r="BB10" s="48">
        <f>データ!$W$6</f>
        <v>1502.46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Lgsg8PS76ms5Q9Q0k16lYi1yKsexeKKyWoDydH7c9gM2swmaN4z1bV+alAoUAlYrg4Sw3UqUxjgLoGfBv5BZg==" saltValue="xsM0doDttOrlNJoSKGYuC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262021</v>
      </c>
      <c r="D6" s="20">
        <f t="shared" si="3"/>
        <v>46</v>
      </c>
      <c r="E6" s="20">
        <f t="shared" si="3"/>
        <v>1</v>
      </c>
      <c r="F6" s="20">
        <f t="shared" si="3"/>
        <v>0</v>
      </c>
      <c r="G6" s="20">
        <f t="shared" si="3"/>
        <v>1</v>
      </c>
      <c r="H6" s="20" t="str">
        <f t="shared" si="3"/>
        <v>京都府　舞鶴市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67.17</v>
      </c>
      <c r="P6" s="21">
        <f t="shared" si="3"/>
        <v>99.81</v>
      </c>
      <c r="Q6" s="21">
        <f t="shared" si="3"/>
        <v>3069</v>
      </c>
      <c r="R6" s="21">
        <f t="shared" si="3"/>
        <v>78194</v>
      </c>
      <c r="S6" s="21">
        <f t="shared" si="3"/>
        <v>342.13</v>
      </c>
      <c r="T6" s="21">
        <f t="shared" si="3"/>
        <v>228.55</v>
      </c>
      <c r="U6" s="21">
        <f t="shared" si="3"/>
        <v>77076</v>
      </c>
      <c r="V6" s="21">
        <f t="shared" si="3"/>
        <v>51.3</v>
      </c>
      <c r="W6" s="21">
        <f t="shared" si="3"/>
        <v>1502.46</v>
      </c>
      <c r="X6" s="22">
        <f>IF(X7="",NA(),X7)</f>
        <v>115.22</v>
      </c>
      <c r="Y6" s="22">
        <f t="shared" ref="Y6:AG6" si="4">IF(Y7="",NA(),Y7)</f>
        <v>109.39</v>
      </c>
      <c r="Z6" s="22">
        <f t="shared" si="4"/>
        <v>115.29</v>
      </c>
      <c r="AA6" s="22">
        <f t="shared" si="4"/>
        <v>115.44</v>
      </c>
      <c r="AB6" s="22">
        <f t="shared" si="4"/>
        <v>110.05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142.19</v>
      </c>
      <c r="AU6" s="22">
        <f t="shared" ref="AU6:BC6" si="6">IF(AU7="",NA(),AU7)</f>
        <v>148.74</v>
      </c>
      <c r="AV6" s="22">
        <f t="shared" si="6"/>
        <v>151.12</v>
      </c>
      <c r="AW6" s="22">
        <f t="shared" si="6"/>
        <v>189.92</v>
      </c>
      <c r="AX6" s="22">
        <f t="shared" si="6"/>
        <v>179.08</v>
      </c>
      <c r="AY6" s="22">
        <f t="shared" si="6"/>
        <v>349.83</v>
      </c>
      <c r="AZ6" s="22">
        <f t="shared" si="6"/>
        <v>360.86</v>
      </c>
      <c r="BA6" s="22">
        <f t="shared" si="6"/>
        <v>350.79</v>
      </c>
      <c r="BB6" s="22">
        <f t="shared" si="6"/>
        <v>354.57</v>
      </c>
      <c r="BC6" s="22">
        <f t="shared" si="6"/>
        <v>357.74</v>
      </c>
      <c r="BD6" s="21" t="str">
        <f>IF(BD7="","",IF(BD7="-","【-】","【"&amp;SUBSTITUTE(TEXT(BD7,"#,##0.00"),"-","△")&amp;"】"))</f>
        <v>【252.29】</v>
      </c>
      <c r="BE6" s="22">
        <f>IF(BE7="",NA(),BE7)</f>
        <v>534.38</v>
      </c>
      <c r="BF6" s="22">
        <f t="shared" ref="BF6:BN6" si="7">IF(BF7="",NA(),BF7)</f>
        <v>534.44000000000005</v>
      </c>
      <c r="BG6" s="22">
        <f t="shared" si="7"/>
        <v>497.5</v>
      </c>
      <c r="BH6" s="22">
        <f t="shared" si="7"/>
        <v>496.93</v>
      </c>
      <c r="BI6" s="22">
        <f t="shared" si="7"/>
        <v>494.6</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114.11</v>
      </c>
      <c r="BQ6" s="22">
        <f t="shared" ref="BQ6:BY6" si="8">IF(BQ7="",NA(),BQ7)</f>
        <v>106.8</v>
      </c>
      <c r="BR6" s="22">
        <f t="shared" si="8"/>
        <v>114.48</v>
      </c>
      <c r="BS6" s="22">
        <f t="shared" si="8"/>
        <v>114.28</v>
      </c>
      <c r="BT6" s="22">
        <f t="shared" si="8"/>
        <v>107.35</v>
      </c>
      <c r="BU6" s="22">
        <f t="shared" si="8"/>
        <v>103.54</v>
      </c>
      <c r="BV6" s="22">
        <f t="shared" si="8"/>
        <v>103.32</v>
      </c>
      <c r="BW6" s="22">
        <f t="shared" si="8"/>
        <v>100.85</v>
      </c>
      <c r="BX6" s="22">
        <f t="shared" si="8"/>
        <v>103.79</v>
      </c>
      <c r="BY6" s="22">
        <f t="shared" si="8"/>
        <v>98.3</v>
      </c>
      <c r="BZ6" s="21" t="str">
        <f>IF(BZ7="","",IF(BZ7="-","【-】","【"&amp;SUBSTITUTE(TEXT(BZ7,"#,##0.00"),"-","△")&amp;"】"))</f>
        <v>【97.47】</v>
      </c>
      <c r="CA6" s="22">
        <f>IF(CA7="",NA(),CA7)</f>
        <v>129.44</v>
      </c>
      <c r="CB6" s="22">
        <f t="shared" ref="CB6:CJ6" si="9">IF(CB7="",NA(),CB7)</f>
        <v>136.97999999999999</v>
      </c>
      <c r="CC6" s="22">
        <f t="shared" si="9"/>
        <v>133.82</v>
      </c>
      <c r="CD6" s="22">
        <f t="shared" si="9"/>
        <v>135.06</v>
      </c>
      <c r="CE6" s="22">
        <f t="shared" si="9"/>
        <v>142.03</v>
      </c>
      <c r="CF6" s="22">
        <f t="shared" si="9"/>
        <v>167.46</v>
      </c>
      <c r="CG6" s="22">
        <f t="shared" si="9"/>
        <v>168.56</v>
      </c>
      <c r="CH6" s="22">
        <f t="shared" si="9"/>
        <v>167.1</v>
      </c>
      <c r="CI6" s="22">
        <f t="shared" si="9"/>
        <v>167.86</v>
      </c>
      <c r="CJ6" s="22">
        <f t="shared" si="9"/>
        <v>173.68</v>
      </c>
      <c r="CK6" s="21" t="str">
        <f>IF(CK7="","",IF(CK7="-","【-】","【"&amp;SUBSTITUTE(TEXT(CK7,"#,##0.00"),"-","△")&amp;"】"))</f>
        <v>【174.75】</v>
      </c>
      <c r="CL6" s="22">
        <f>IF(CL7="",NA(),CL7)</f>
        <v>41.29</v>
      </c>
      <c r="CM6" s="22">
        <f t="shared" ref="CM6:CU6" si="10">IF(CM7="",NA(),CM7)</f>
        <v>41.46</v>
      </c>
      <c r="CN6" s="22">
        <f t="shared" si="10"/>
        <v>43.9</v>
      </c>
      <c r="CO6" s="22">
        <f t="shared" si="10"/>
        <v>41.8</v>
      </c>
      <c r="CP6" s="22">
        <f t="shared" si="10"/>
        <v>41.54</v>
      </c>
      <c r="CQ6" s="22">
        <f t="shared" si="10"/>
        <v>59.46</v>
      </c>
      <c r="CR6" s="22">
        <f t="shared" si="10"/>
        <v>59.51</v>
      </c>
      <c r="CS6" s="22">
        <f t="shared" si="10"/>
        <v>59.91</v>
      </c>
      <c r="CT6" s="22">
        <f t="shared" si="10"/>
        <v>59.4</v>
      </c>
      <c r="CU6" s="22">
        <f t="shared" si="10"/>
        <v>59.24</v>
      </c>
      <c r="CV6" s="21" t="str">
        <f>IF(CV7="","",IF(CV7="-","【-】","【"&amp;SUBSTITUTE(TEXT(CV7,"#,##0.00"),"-","△")&amp;"】"))</f>
        <v>【59.97】</v>
      </c>
      <c r="CW6" s="22">
        <f>IF(CW7="",NA(),CW7)</f>
        <v>94.06</v>
      </c>
      <c r="CX6" s="22">
        <f t="shared" ref="CX6:DF6" si="11">IF(CX7="",NA(),CX7)</f>
        <v>95.02</v>
      </c>
      <c r="CY6" s="22">
        <f t="shared" si="11"/>
        <v>94.36</v>
      </c>
      <c r="CZ6" s="22">
        <f t="shared" si="11"/>
        <v>95.57</v>
      </c>
      <c r="DA6" s="22">
        <f t="shared" si="11"/>
        <v>95.73</v>
      </c>
      <c r="DB6" s="22">
        <f t="shared" si="11"/>
        <v>87.41</v>
      </c>
      <c r="DC6" s="22">
        <f t="shared" si="11"/>
        <v>87.08</v>
      </c>
      <c r="DD6" s="22">
        <f t="shared" si="11"/>
        <v>87.26</v>
      </c>
      <c r="DE6" s="22">
        <f t="shared" si="11"/>
        <v>87.57</v>
      </c>
      <c r="DF6" s="22">
        <f t="shared" si="11"/>
        <v>87.26</v>
      </c>
      <c r="DG6" s="21" t="str">
        <f>IF(DG7="","",IF(DG7="-","【-】","【"&amp;SUBSTITUTE(TEXT(DG7,"#,##0.00"),"-","△")&amp;"】"))</f>
        <v>【89.76】</v>
      </c>
      <c r="DH6" s="22">
        <f>IF(DH7="",NA(),DH7)</f>
        <v>40.71</v>
      </c>
      <c r="DI6" s="22">
        <f t="shared" ref="DI6:DQ6" si="12">IF(DI7="",NA(),DI7)</f>
        <v>40.229999999999997</v>
      </c>
      <c r="DJ6" s="22">
        <f t="shared" si="12"/>
        <v>41.87</v>
      </c>
      <c r="DK6" s="22">
        <f t="shared" si="12"/>
        <v>43.52</v>
      </c>
      <c r="DL6" s="22">
        <f t="shared" si="12"/>
        <v>44.84</v>
      </c>
      <c r="DM6" s="22">
        <f t="shared" si="12"/>
        <v>47.62</v>
      </c>
      <c r="DN6" s="22">
        <f t="shared" si="12"/>
        <v>48.55</v>
      </c>
      <c r="DO6" s="22">
        <f t="shared" si="12"/>
        <v>49.2</v>
      </c>
      <c r="DP6" s="22">
        <f t="shared" si="12"/>
        <v>50.01</v>
      </c>
      <c r="DQ6" s="22">
        <f t="shared" si="12"/>
        <v>50.99</v>
      </c>
      <c r="DR6" s="21" t="str">
        <f>IF(DR7="","",IF(DR7="-","【-】","【"&amp;SUBSTITUTE(TEXT(DR7,"#,##0.00"),"-","△")&amp;"】"))</f>
        <v>【51.51】</v>
      </c>
      <c r="DS6" s="22">
        <f>IF(DS7="",NA(),DS7)</f>
        <v>19.55</v>
      </c>
      <c r="DT6" s="22">
        <f t="shared" ref="DT6:EB6" si="13">IF(DT7="",NA(),DT7)</f>
        <v>19.28</v>
      </c>
      <c r="DU6" s="22">
        <f t="shared" si="13"/>
        <v>19.36</v>
      </c>
      <c r="DV6" s="22">
        <f t="shared" si="13"/>
        <v>19.82</v>
      </c>
      <c r="DW6" s="22">
        <f t="shared" si="13"/>
        <v>22.5</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0.63</v>
      </c>
      <c r="EE6" s="22">
        <f t="shared" ref="EE6:EM6" si="14">IF(EE7="",NA(),EE7)</f>
        <v>0.94</v>
      </c>
      <c r="EF6" s="22">
        <f t="shared" si="14"/>
        <v>0.73</v>
      </c>
      <c r="EG6" s="22">
        <f t="shared" si="14"/>
        <v>0.55000000000000004</v>
      </c>
      <c r="EH6" s="22">
        <f t="shared" si="14"/>
        <v>0.94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262021</v>
      </c>
      <c r="D7" s="24">
        <v>46</v>
      </c>
      <c r="E7" s="24">
        <v>1</v>
      </c>
      <c r="F7" s="24">
        <v>0</v>
      </c>
      <c r="G7" s="24">
        <v>1</v>
      </c>
      <c r="H7" s="24" t="s">
        <v>93</v>
      </c>
      <c r="I7" s="24" t="s">
        <v>94</v>
      </c>
      <c r="J7" s="24" t="s">
        <v>95</v>
      </c>
      <c r="K7" s="24" t="s">
        <v>96</v>
      </c>
      <c r="L7" s="24" t="s">
        <v>97</v>
      </c>
      <c r="M7" s="24" t="s">
        <v>98</v>
      </c>
      <c r="N7" s="25" t="s">
        <v>99</v>
      </c>
      <c r="O7" s="25">
        <v>67.17</v>
      </c>
      <c r="P7" s="25">
        <v>99.81</v>
      </c>
      <c r="Q7" s="25">
        <v>3069</v>
      </c>
      <c r="R7" s="25">
        <v>78194</v>
      </c>
      <c r="S7" s="25">
        <v>342.13</v>
      </c>
      <c r="T7" s="25">
        <v>228.55</v>
      </c>
      <c r="U7" s="25">
        <v>77076</v>
      </c>
      <c r="V7" s="25">
        <v>51.3</v>
      </c>
      <c r="W7" s="25">
        <v>1502.46</v>
      </c>
      <c r="X7" s="25">
        <v>115.22</v>
      </c>
      <c r="Y7" s="25">
        <v>109.39</v>
      </c>
      <c r="Z7" s="25">
        <v>115.29</v>
      </c>
      <c r="AA7" s="25">
        <v>115.44</v>
      </c>
      <c r="AB7" s="25">
        <v>110.05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142.19</v>
      </c>
      <c r="AU7" s="25">
        <v>148.74</v>
      </c>
      <c r="AV7" s="25">
        <v>151.12</v>
      </c>
      <c r="AW7" s="25">
        <v>189.92</v>
      </c>
      <c r="AX7" s="25">
        <v>179.08</v>
      </c>
      <c r="AY7" s="25">
        <v>349.83</v>
      </c>
      <c r="AZ7" s="25">
        <v>360.86</v>
      </c>
      <c r="BA7" s="25">
        <v>350.79</v>
      </c>
      <c r="BB7" s="25">
        <v>354.57</v>
      </c>
      <c r="BC7" s="25">
        <v>357.74</v>
      </c>
      <c r="BD7" s="25">
        <v>252.29</v>
      </c>
      <c r="BE7" s="25">
        <v>534.38</v>
      </c>
      <c r="BF7" s="25">
        <v>534.44000000000005</v>
      </c>
      <c r="BG7" s="25">
        <v>497.5</v>
      </c>
      <c r="BH7" s="25">
        <v>496.93</v>
      </c>
      <c r="BI7" s="25">
        <v>494.6</v>
      </c>
      <c r="BJ7" s="25">
        <v>314.87</v>
      </c>
      <c r="BK7" s="25">
        <v>309.27999999999997</v>
      </c>
      <c r="BL7" s="25">
        <v>322.92</v>
      </c>
      <c r="BM7" s="25">
        <v>303.45999999999998</v>
      </c>
      <c r="BN7" s="25">
        <v>307.27999999999997</v>
      </c>
      <c r="BO7" s="25">
        <v>268.07</v>
      </c>
      <c r="BP7" s="25">
        <v>114.11</v>
      </c>
      <c r="BQ7" s="25">
        <v>106.8</v>
      </c>
      <c r="BR7" s="25">
        <v>114.48</v>
      </c>
      <c r="BS7" s="25">
        <v>114.28</v>
      </c>
      <c r="BT7" s="25">
        <v>107.35</v>
      </c>
      <c r="BU7" s="25">
        <v>103.54</v>
      </c>
      <c r="BV7" s="25">
        <v>103.32</v>
      </c>
      <c r="BW7" s="25">
        <v>100.85</v>
      </c>
      <c r="BX7" s="25">
        <v>103.79</v>
      </c>
      <c r="BY7" s="25">
        <v>98.3</v>
      </c>
      <c r="BZ7" s="25">
        <v>97.47</v>
      </c>
      <c r="CA7" s="25">
        <v>129.44</v>
      </c>
      <c r="CB7" s="25">
        <v>136.97999999999999</v>
      </c>
      <c r="CC7" s="25">
        <v>133.82</v>
      </c>
      <c r="CD7" s="25">
        <v>135.06</v>
      </c>
      <c r="CE7" s="25">
        <v>142.03</v>
      </c>
      <c r="CF7" s="25">
        <v>167.46</v>
      </c>
      <c r="CG7" s="25">
        <v>168.56</v>
      </c>
      <c r="CH7" s="25">
        <v>167.1</v>
      </c>
      <c r="CI7" s="25">
        <v>167.86</v>
      </c>
      <c r="CJ7" s="25">
        <v>173.68</v>
      </c>
      <c r="CK7" s="25">
        <v>174.75</v>
      </c>
      <c r="CL7" s="25">
        <v>41.29</v>
      </c>
      <c r="CM7" s="25">
        <v>41.46</v>
      </c>
      <c r="CN7" s="25">
        <v>43.9</v>
      </c>
      <c r="CO7" s="25">
        <v>41.8</v>
      </c>
      <c r="CP7" s="25">
        <v>41.54</v>
      </c>
      <c r="CQ7" s="25">
        <v>59.46</v>
      </c>
      <c r="CR7" s="25">
        <v>59.51</v>
      </c>
      <c r="CS7" s="25">
        <v>59.91</v>
      </c>
      <c r="CT7" s="25">
        <v>59.4</v>
      </c>
      <c r="CU7" s="25">
        <v>59.24</v>
      </c>
      <c r="CV7" s="25">
        <v>59.97</v>
      </c>
      <c r="CW7" s="25">
        <v>94.06</v>
      </c>
      <c r="CX7" s="25">
        <v>95.02</v>
      </c>
      <c r="CY7" s="25">
        <v>94.36</v>
      </c>
      <c r="CZ7" s="25">
        <v>95.57</v>
      </c>
      <c r="DA7" s="25">
        <v>95.73</v>
      </c>
      <c r="DB7" s="25">
        <v>87.41</v>
      </c>
      <c r="DC7" s="25">
        <v>87.08</v>
      </c>
      <c r="DD7" s="25">
        <v>87.26</v>
      </c>
      <c r="DE7" s="25">
        <v>87.57</v>
      </c>
      <c r="DF7" s="25">
        <v>87.26</v>
      </c>
      <c r="DG7" s="25">
        <v>89.76</v>
      </c>
      <c r="DH7" s="25">
        <v>40.71</v>
      </c>
      <c r="DI7" s="25">
        <v>40.229999999999997</v>
      </c>
      <c r="DJ7" s="25">
        <v>41.87</v>
      </c>
      <c r="DK7" s="25">
        <v>43.52</v>
      </c>
      <c r="DL7" s="25">
        <v>44.84</v>
      </c>
      <c r="DM7" s="25">
        <v>47.62</v>
      </c>
      <c r="DN7" s="25">
        <v>48.55</v>
      </c>
      <c r="DO7" s="25">
        <v>49.2</v>
      </c>
      <c r="DP7" s="25">
        <v>50.01</v>
      </c>
      <c r="DQ7" s="25">
        <v>50.99</v>
      </c>
      <c r="DR7" s="25">
        <v>51.51</v>
      </c>
      <c r="DS7" s="25">
        <v>19.55</v>
      </c>
      <c r="DT7" s="25">
        <v>19.28</v>
      </c>
      <c r="DU7" s="25">
        <v>19.36</v>
      </c>
      <c r="DV7" s="25">
        <v>19.82</v>
      </c>
      <c r="DW7" s="25">
        <v>22.5</v>
      </c>
      <c r="DX7" s="25">
        <v>16.27</v>
      </c>
      <c r="DY7" s="25">
        <v>17.11</v>
      </c>
      <c r="DZ7" s="25">
        <v>18.329999999999998</v>
      </c>
      <c r="EA7" s="25">
        <v>20.27</v>
      </c>
      <c r="EB7" s="25">
        <v>21.69</v>
      </c>
      <c r="EC7" s="25">
        <v>23.75</v>
      </c>
      <c r="ED7" s="25">
        <v>0.63</v>
      </c>
      <c r="EE7" s="25">
        <v>0.94</v>
      </c>
      <c r="EF7" s="25">
        <v>0.73</v>
      </c>
      <c r="EG7" s="25">
        <v>0.55000000000000004</v>
      </c>
      <c r="EH7" s="25">
        <v>0.94</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cp:lastPrinted>2024-01-29T07:55:14Z</cp:lastPrinted>
  <dcterms:created xsi:type="dcterms:W3CDTF">2023-12-05T00:56:42Z</dcterms:created>
  <dcterms:modified xsi:type="dcterms:W3CDTF">2024-01-30T07:43:49Z</dcterms:modified>
  <cp:category/>
</cp:coreProperties>
</file>