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5\【R6.1】【京都府26〆】公営企業に係る経営比較分析表（令和４年度決算）の分析等について（依頼）\"/>
    </mc:Choice>
  </mc:AlternateContent>
  <xr:revisionPtr revIDLastSave="0" documentId="13_ncr:1_{93D108AB-34FD-4F91-9197-4ADD3655AA84}" xr6:coauthVersionLast="36" xr6:coauthVersionMax="36" xr10:uidLastSave="{00000000-0000-0000-0000-000000000000}"/>
  <workbookProtection workbookAlgorithmName="SHA-512" workbookHashValue="M0kh0z4/E4fQQrYE62+2cb0eStoaWFi9kmY7W3M6k7pB+9nnM/2m4ghWZBcU80iZ//HukPUA7V35Yrr6LcE9MQ==" workbookSaltValue="axkyAfT9GLZ26lWPQfIhJw=="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W10" i="4"/>
  <c r="P10" i="4"/>
  <c r="B10" i="4"/>
  <c r="BB8" i="4"/>
  <c r="W8" i="4"/>
  <c r="I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<sst xmlns="http://schemas.openxmlformats.org/spreadsheetml/2006/main" count="236" uniqueCount="121">
  <si>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</si>
  <si>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</si>
  <si>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</si>
  <si>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</si>
  <si>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</si>
  <si>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</si>
  <si>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</si>
  <si>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</si>
  <si>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</si>
  <si>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</si>
  <si>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</si>
  <si>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</si>
  <si>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</si>
  <si>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</si>
  <si>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</si>
  <si>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</si>
  <si>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</si>
  <si>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</si>
  <si>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</si>
  <si>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</si>
  <si>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</si>
  <si>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</si>
  <si>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</si>
  <si>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</si>
  <si>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</si>
  <si>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</si>
  <si>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</si>
  <si>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</si>
  <si>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</si>
  <si>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</si>
  <si>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</si>
  <si>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</si>
  <si>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</si>
  <si>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</si>
  <si>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</si>
  <si>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</si>
  <si>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</si>
  <si>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</si>
  <si>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</si>
  <si>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</si>
  <si>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</si>
  <si>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</si>
  <si>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</si>
  <si>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</si>
  <si>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</si>
  <si>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</si>
  <si>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</si>
  <si>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</si>
  <si>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</si>
  <si>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</si>
  <si>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</si>
  <si>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</si>
  <si>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</si>
  <si>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</si>
  <si>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</si>
  <si>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</si>
  <si>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</si>
  <si>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</si>
  <si>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</si>
  <si>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</si>
  <si>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</si>
  <si>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</si>
  <si>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</si>
  <si>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</si>
  <si>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</si>
  <si>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</si>
  <si>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</si>
  <si>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</si>
  <si>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</si>
  <si>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</si>
  <si>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</si>
  <si>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</si>
  <si>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</si>
  <si>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</si>
  <si>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</si>
  <si>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</si>
  <si>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</si>
  <si>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</si>
  <si>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</si>
  <si>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</si>
  <si>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</si>
  <si>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</si>
  <si>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</si>
  <si>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</si>
  <si>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</si>
  <si>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</si>
  <si>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</si>
  <si>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</si>
  <si>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</si>
  <si>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</si>
  <si>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</si>
  <si>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</si>
  <si>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</si>
  <si>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</si>
  <si>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</si>
  <si>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</si>
  <si>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</si>
  <si>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</si>
  <si>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</si>
  <si>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</si>
  <si>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</si>
  <si>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</si>
  <si>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</si>
  <si>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</si>
  <si>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</si>
  <si>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</si>
  <si>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</si>
  <si>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</si>
  <si>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</si>
  <si>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</si>
  <si>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</si>
  <si>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</si>
  <si>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</si>
  <si>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</si>
  <si>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</si>
  <si>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</si>
  <si>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</si>
  <si>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</si>
  <si>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③近年減少傾向となっている。これは、整備完了からの経過年数が浅く、標準耐用年数が経過するまで
期間があるためである。</t>
    <phoneticPr fontId="4"/>
  </si>
  <si>
    <t>　本市の農業集落排水施設の整備は平成19年度に完了していることから、現在は各汚水処理施設の維持管理を適正に行うための取り組みが事業の大半を占めている状況である。汚水処理施設が広範囲に多数点在し、各施設とも処理戸数が少ないため、維持管理費用が大きく、有収水量も少ないことから、汚水処理原価が高くなる傾向にある。使用料収入のみでは維持管理費用を賄えていない状況であり、経営の健全化に努める必要がある。
　本市では、人口減少により生じた施設の余剰能力を有効に活用できるよう、費用対効果を見定めながら農業集落排水施設間の施設統合や公共下水道への施設統合を実施している。令和5年度に行積長尾地区を公共下水道へ施設統合し、さらなる事業効率の向上を図る。
　また、令和5年4月より地方公営企業法の全部適用を行う。</t>
    <rPh sb="283" eb="285">
      <t>ネンド</t>
    </rPh>
    <rPh sb="346" eb="347">
      <t>オコナ</t>
    </rPh>
    <phoneticPr fontId="4"/>
  </si>
  <si>
    <t>①近年減少傾向であったが、令和4年度は改善している。これは、地方公営企業法の全部適用に伴う打ち切り決算により未払金が発生したことで総費用が前年度より減少したことが要因である。
④平成30年度については、グラフ上は2,448.26となっているが、正しくは3.23であり、類似団体の平均値を下回っている。これは、管渠等の整備を完了しているためで、事業規模に占める企業債残高の割合が低い状況である。
⑤類似団体の平均値を下回っている。現状では汚水処理に係る経費を使用料で賄えていない状況が続い
ている。令和4年度は打ち切り決算に伴い未払金が発生したことで汚水処理費が前年度より減少し、経費回収率は改善した。
⑥類似団体の平均値を上回っている。令和4年度は　打ち切り決算に伴い未払金が発生したことで汚水処理費が前年度より減少し、汚水処理原価についても減少した。処理区域内人口の減少に伴い、有収水量が減少することから、今後も経費節減に努める必要がある。
⑦類似団体の平均値を下回っている。これは処理区域内人口の減少が要因である。
⑧類似団体の平均値を上回っている。農業用排水の水質の汚濁を防止し、地域の健全な水循環に資するとともに、基礎的な生活環境の向上に寄与している。</t>
    <rPh sb="1" eb="3">
      <t>キンネン</t>
    </rPh>
    <rPh sb="3" eb="5">
      <t>ゲンショウ</t>
    </rPh>
    <rPh sb="5" eb="7">
      <t>ケイコウ</t>
    </rPh>
    <rPh sb="13" eb="15">
      <t>レイワ</t>
    </rPh>
    <rPh sb="16" eb="18">
      <t>ネンド</t>
    </rPh>
    <rPh sb="19" eb="21">
      <t>カイゼン</t>
    </rPh>
    <rPh sb="30" eb="37">
      <t>チホウコウエイキギョウホウ</t>
    </rPh>
    <rPh sb="38" eb="42">
      <t>ゼンブテキヨウ</t>
    </rPh>
    <rPh sb="43" eb="44">
      <t>トモナ</t>
    </rPh>
    <rPh sb="45" eb="46">
      <t>ウ</t>
    </rPh>
    <rPh sb="47" eb="48">
      <t>キ</t>
    </rPh>
    <rPh sb="49" eb="51">
      <t>ケッサン</t>
    </rPh>
    <rPh sb="54" eb="57">
      <t>ミバライキン</t>
    </rPh>
    <rPh sb="58" eb="60">
      <t>ハッセイ</t>
    </rPh>
    <rPh sb="65" eb="68">
      <t>ソウヒヨウ</t>
    </rPh>
    <rPh sb="69" eb="72">
      <t>ゼンネンド</t>
    </rPh>
    <rPh sb="74" eb="76">
      <t>ゲンショウ</t>
    </rPh>
    <rPh sb="81" eb="83">
      <t>ヨウイン</t>
    </rPh>
    <rPh sb="248" eb="250">
      <t>レイワ</t>
    </rPh>
    <rPh sb="251" eb="253">
      <t>ネンド</t>
    </rPh>
    <rPh sb="318" eb="320">
      <t>レイワ</t>
    </rPh>
    <rPh sb="321" eb="323">
      <t>ネンド</t>
    </rPh>
    <rPh sb="376" eb="378">
      <t>ショリ</t>
    </rPh>
    <rPh sb="378" eb="380">
      <t>クイキ</t>
    </rPh>
    <rPh sb="380" eb="381">
      <t>ナイ</t>
    </rPh>
    <rPh sb="381" eb="383">
      <t>ジンコウ</t>
    </rPh>
    <rPh sb="384" eb="386">
      <t>ゲンショウ</t>
    </rPh>
    <rPh sb="387" eb="388">
      <t>トモナ</t>
    </rPh>
    <rPh sb="390" eb="392">
      <t>ユウシュウ</t>
    </rPh>
    <rPh sb="392" eb="394">
      <t>スイリョウ</t>
    </rPh>
    <rPh sb="395" eb="397">
      <t>ゲンショウ</t>
    </rPh>
    <rPh sb="442" eb="444">
      <t>ショリ</t>
    </rPh>
    <rPh sb="444" eb="446">
      <t>クイキ</t>
    </rPh>
    <rPh sb="446" eb="447">
      <t>ナイ</t>
    </rPh>
    <rPh sb="447" eb="449">
      <t>ジンコウ</t>
    </rPh>
    <rPh sb="450" eb="452">
      <t>ゲンショウ</t>
    </rPh>
    <rPh sb="453" eb="455">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</si>
</sst>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c:v>
                </c:pt>
                <c:pt idx="1">
                  <c:v>7.0000000000000007E-2</c:v>
                </c:pt>
                <c:pt idx="2">
                  <c:v>0.1</c:v>
                </c:pt>
                <c:pt idx="3" formatCode="#,##0.00;&quot;△&quot;#,##0.00">
                  <c:v>0</c:v>
                </c:pt>
                <c:pt idx="4" formatCode="#,##0.00;&quot;△&quot;#,##0.00">
                  <c:v>0</c:v>
                </c:pt>
              </c:numCache>
            </c:numRef>
          </c:val>
          <c:extLst>
            <c:ext xmlns:c16="http://schemas.microsoft.com/office/drawing/2014/chart" uri="{C3380CC4-5D6E-409C-BE32-E72D297353CC}">
              <c16:uniqueId val="{00000000-CEFF-43DF-B88C-D2A525DD8B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CEFF-43DF-B88C-D2A525DD8B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53.52</c:v>
                </c:pt>
                <c:pt idx="1">
                  <c:v>51.56</c:v>
                </c:pt>
                <c:pt idx="2">
                  <c:v>53.36</c:v>
                </c:pt>
                <c:pt idx="3">
                  <c:v>53.1</c:v>
                </c:pt>
                <c:pt idx="4">
                  <c:v>49.43</c:v>
                </c:pt>
              </c:numCache>
            </c:numRef>
          </c:val>
          <c:extLst>
            <c:ext xmlns:c16="http://schemas.microsoft.com/office/drawing/2014/chart" uri="{C3380CC4-5D6E-409C-BE32-E72D297353CC}">
              <c16:uniqueId val="{00000000-2F2B-4FA0-B454-37421B4684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2F2B-4FA0-B454-37421B4684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96.2</c:v>
                </c:pt>
                <c:pt idx="1">
                  <c:v>96.31</c:v>
                </c:pt>
                <c:pt idx="2">
                  <c:v>96.04</c:v>
                </c:pt>
                <c:pt idx="3">
                  <c:v>96.14</c:v>
                </c:pt>
                <c:pt idx="4">
                  <c:v>95.71</c:v>
                </c:pt>
              </c:numCache>
            </c:numRef>
          </c:val>
          <c:extLst>
            <c:ext xmlns:c16="http://schemas.microsoft.com/office/drawing/2014/chart" uri="{C3380CC4-5D6E-409C-BE32-E72D297353CC}">
              <c16:uniqueId val="{00000000-BE20-4749-9621-AFD0DA4A13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BE20-4749-9621-AFD0DA4A13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52.12</c:v>
                </c:pt>
                <c:pt idx="1">
                  <c:v>49.18</c:v>
                </c:pt>
                <c:pt idx="2">
                  <c:v>48.7</c:v>
                </c:pt>
                <c:pt idx="3">
                  <c:v>47.35</c:v>
                </c:pt>
                <c:pt idx="4">
                  <c:v>49.03</c:v>
                </c:pt>
              </c:numCache>
            </c:numRef>
          </c:val>
          <c:extLst>
            <c:ext xmlns:c16="http://schemas.microsoft.com/office/drawing/2014/chart" uri="{C3380CC4-5D6E-409C-BE32-E72D297353CC}">
              <c16:uniqueId val="{00000000-B9BB-4602-91BD-AC9A5340A94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B-4602-91BD-AC9A5340A94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66-48ED-90D8-BB93D0B865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66-48ED-90D8-BB93D0B865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2-4690-8673-D05C692A5C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2-4690-8673-D05C692A5C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4-41BB-A7DD-FCAC629CAD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4-41BB-A7DD-FCAC629CAD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C3-454F-A3C6-5718B6EFCA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C3-454F-A3C6-5718B6EFCA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2448.2600000000002</c:v>
                </c:pt>
                <c:pt idx="1">
                  <c:v>0</c:v>
                </c:pt>
                <c:pt idx="2" formatCode="#,##0.00;&quot;△&quot;#,##0.00;&quot;-&quot;">
                  <c:v>29.44</c:v>
                </c:pt>
                <c:pt idx="3" formatCode="#,##0.00;&quot;△&quot;#,##0.00;&quot;-&quot;">
                  <c:v>47.72</c:v>
                </c:pt>
                <c:pt idx="4" formatCode="#,##0.00;&quot;△&quot;#,##0.00;&quot;-&quot;">
                  <c:v>20.55</c:v>
                </c:pt>
              </c:numCache>
            </c:numRef>
          </c:val>
          <c:extLst>
            <c:ext xmlns:c16="http://schemas.microsoft.com/office/drawing/2014/chart" uri="{C3380CC4-5D6E-409C-BE32-E72D297353CC}">
              <c16:uniqueId val="{00000000-5048-480A-BFAB-C2512A1BE8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5048-480A-BFAB-C2512A1BE8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57.33</c:v>
                </c:pt>
                <c:pt idx="1">
                  <c:v>61.04</c:v>
                </c:pt>
                <c:pt idx="2">
                  <c:v>60.92</c:v>
                </c:pt>
                <c:pt idx="3">
                  <c:v>52.11</c:v>
                </c:pt>
                <c:pt idx="4">
                  <c:v>53.85</c:v>
                </c:pt>
              </c:numCache>
            </c:numRef>
          </c:val>
          <c:extLst>
            <c:ext xmlns:c16="http://schemas.microsoft.com/office/drawing/2014/chart" uri="{C3380CC4-5D6E-409C-BE32-E72D297353CC}">
              <c16:uniqueId val="{00000000-CC9E-42A6-9780-EE3C1A5248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CC9E-42A6-9780-EE3C1A5248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395.09</c:v>
                </c:pt>
                <c:pt idx="1">
                  <c:v>372.96</c:v>
                </c:pt>
                <c:pt idx="2">
                  <c:v>375.31</c:v>
                </c:pt>
                <c:pt idx="3">
                  <c:v>444.21</c:v>
                </c:pt>
                <c:pt idx="4">
                  <c:v>424.35</c:v>
                </c:pt>
              </c:numCache>
            </c:numRef>
          </c:val>
          <c:extLst>
            <c:ext xmlns:c16="http://schemas.microsoft.com/office/drawing/2014/chart" uri="{C3380CC4-5D6E-409C-BE32-E72D297353CC}">
              <c16:uniqueId val="{00000000-FC64-4FAD-8960-FE0EB5FD99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FC64-4FAD-8960-FE0EB5FD99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福知山市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76075</v>
      </c>
      <c r="AM8" s="42"/>
      <c r="AN8" s="42"/>
      <c r="AO8" s="42"/>
      <c r="AP8" s="42"/>
      <c r="AQ8" s="42"/>
      <c r="AR8" s="42"/>
      <c r="AS8" s="42"/>
      <c r="AT8" s="35">
        <f>データ!T6</f>
        <v>552.54</v>
      </c>
      <c r="AU8" s="35"/>
      <c r="AV8" s="35"/>
      <c r="AW8" s="35"/>
      <c r="AX8" s="35"/>
      <c r="AY8" s="35"/>
      <c r="AZ8" s="35"/>
      <c r="BA8" s="35"/>
      <c r="BB8" s="35">
        <f>データ!U6</f>
        <v>137.68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9.86</v>
      </c>
      <c r="Q10" s="35"/>
      <c r="R10" s="35"/>
      <c r="S10" s="35"/>
      <c r="T10" s="35"/>
      <c r="U10" s="35"/>
      <c r="V10" s="35"/>
      <c r="W10" s="35">
        <f>データ!Q6</f>
        <v>78.67</v>
      </c>
      <c r="X10" s="35"/>
      <c r="Y10" s="35"/>
      <c r="Z10" s="35"/>
      <c r="AA10" s="35"/>
      <c r="AB10" s="35"/>
      <c r="AC10" s="35"/>
      <c r="AD10" s="42">
        <f>データ!R6</f>
        <v>3718</v>
      </c>
      <c r="AE10" s="42"/>
      <c r="AF10" s="42"/>
      <c r="AG10" s="42"/>
      <c r="AH10" s="42"/>
      <c r="AI10" s="42"/>
      <c r="AJ10" s="42"/>
      <c r="AK10" s="2"/>
      <c r="AL10" s="42">
        <f>データ!V6</f>
        <v>7441</v>
      </c>
      <c r="AM10" s="42"/>
      <c r="AN10" s="42"/>
      <c r="AO10" s="42"/>
      <c r="AP10" s="42"/>
      <c r="AQ10" s="42"/>
      <c r="AR10" s="42"/>
      <c r="AS10" s="42"/>
      <c r="AT10" s="35">
        <f>データ!W6</f>
        <v>6.56</v>
      </c>
      <c r="AU10" s="35"/>
      <c r="AV10" s="35"/>
      <c r="AW10" s="35"/>
      <c r="AX10" s="35"/>
      <c r="AY10" s="35"/>
      <c r="AZ10" s="35"/>
      <c r="BA10" s="35"/>
      <c r="BB10" s="35">
        <f>データ!X6</f>
        <v>1134.3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0ntnTsh2Mybd3CQRufqasElWH4t94Ox3HYDbd7jv9px8Ggn7FFG0s1r3uarKgFweEmoKDsVJ/N7dSZHcJNU0DQ==" saltValue="MmfloU3F4vSMDi/tmEQr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262013</v>
      </c>
      <c r="D6" s="19">
        <f t="shared" si="3"/>
        <v>47</v>
      </c>
      <c r="E6" s="19">
        <f t="shared" si="3"/>
        <v>17</v>
      </c>
      <c r="F6" s="19">
        <f t="shared" si="3"/>
        <v>5</v>
      </c>
      <c r="G6" s="19">
        <f t="shared" si="3"/>
        <v>0</v>
      </c>
      <c r="H6" s="19" t="str">
        <f t="shared" si="3"/>
        <v>京都府　福知山市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9.86</v>
      </c>
      <c r="Q6" s="20">
        <f t="shared" si="3"/>
        <v>78.67</v>
      </c>
      <c r="R6" s="20">
        <f t="shared" si="3"/>
        <v>3718</v>
      </c>
      <c r="S6" s="20">
        <f t="shared" si="3"/>
        <v>76075</v>
      </c>
      <c r="T6" s="20">
        <f t="shared" si="3"/>
        <v>552.54</v>
      </c>
      <c r="U6" s="20">
        <f t="shared" si="3"/>
        <v>137.68</v>
      </c>
      <c r="V6" s="20">
        <f t="shared" si="3"/>
        <v>7441</v>
      </c>
      <c r="W6" s="20">
        <f t="shared" si="3"/>
        <v>6.56</v>
      </c>
      <c r="X6" s="20">
        <f t="shared" si="3"/>
        <v>1134.3</v>
      </c>
      <c r="Y6" s="21">
        <f>IF(Y7="",NA(),Y7)</f>
        <v>52.12</v>
      </c>
      <c r="Z6" s="21">
        <f t="shared" ref="Z6:AH6" si="4">IF(Z7="",NA(),Z7)</f>
        <v>49.18</v>
      </c>
      <c r="AA6" s="21">
        <f t="shared" si="4"/>
        <v>48.7</v>
      </c>
      <c r="AB6" s="21">
        <f t="shared" si="4"/>
        <v>47.35</v>
      </c>
      <c r="AC6" s="21">
        <f t="shared" si="4"/>
        <v>49.03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2448.2600000000002</v>
      </c>
      <c r="BG6" s="20">
        <f t="shared" ref="BG6:BO6" si="7">IF(BG7="",NA(),BG7)</f>
        <v>0</v>
      </c>
      <c r="BH6" s="21">
        <f t="shared" si="7"/>
        <v>29.44</v>
      </c>
      <c r="BI6" s="21">
        <f t="shared" si="7"/>
        <v>47.72</v>
      </c>
      <c r="BJ6" s="21">
        <f t="shared" si="7"/>
        <v>20.55</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57.33</v>
      </c>
      <c r="BR6" s="21">
        <f t="shared" ref="BR6:BZ6" si="8">IF(BR7="",NA(),BR7)</f>
        <v>61.04</v>
      </c>
      <c r="BS6" s="21">
        <f t="shared" si="8"/>
        <v>60.92</v>
      </c>
      <c r="BT6" s="21">
        <f t="shared" si="8"/>
        <v>52.11</v>
      </c>
      <c r="BU6" s="21">
        <f t="shared" si="8"/>
        <v>53.85</v>
      </c>
      <c r="BV6" s="21">
        <f t="shared" si="8"/>
        <v>65.39</v>
      </c>
      <c r="BW6" s="21">
        <f t="shared" si="8"/>
        <v>65.37</v>
      </c>
      <c r="BX6" s="21">
        <f t="shared" si="8"/>
        <v>68.11</v>
      </c>
      <c r="BY6" s="21">
        <f t="shared" si="8"/>
        <v>67.23</v>
      </c>
      <c r="BZ6" s="21">
        <f t="shared" si="8"/>
        <v>61.82</v>
      </c>
      <c r="CA6" s="20" t="str">
        <f>IF(CA7="","",IF(CA7="-","【-】","【"&amp;SUBSTITUTE(TEXT(CA7,"#,##0.00"),"-","△")&amp;"】"))</f>
        <v>【57.02】</v>
      </c>
      <c r="CB6" s="21">
        <f>IF(CB7="",NA(),CB7)</f>
        <v>395.09</v>
      </c>
      <c r="CC6" s="21">
        <f t="shared" ref="CC6:CK6" si="9">IF(CC7="",NA(),CC7)</f>
        <v>372.96</v>
      </c>
      <c r="CD6" s="21">
        <f t="shared" si="9"/>
        <v>375.31</v>
      </c>
      <c r="CE6" s="21">
        <f t="shared" si="9"/>
        <v>444.21</v>
      </c>
      <c r="CF6" s="21">
        <f t="shared" si="9"/>
        <v>424.35</v>
      </c>
      <c r="CG6" s="21">
        <f t="shared" si="9"/>
        <v>230.88</v>
      </c>
      <c r="CH6" s="21">
        <f t="shared" si="9"/>
        <v>228.99</v>
      </c>
      <c r="CI6" s="21">
        <f t="shared" si="9"/>
        <v>222.41</v>
      </c>
      <c r="CJ6" s="21">
        <f t="shared" si="9"/>
        <v>228.21</v>
      </c>
      <c r="CK6" s="21">
        <f t="shared" si="9"/>
        <v>246.9</v>
      </c>
      <c r="CL6" s="20" t="str">
        <f>IF(CL7="","",IF(CL7="-","【-】","【"&amp;SUBSTITUTE(TEXT(CL7,"#,##0.00"),"-","△")&amp;"】"))</f>
        <v>【273.68】</v>
      </c>
      <c r="CM6" s="21">
        <f>IF(CM7="",NA(),CM7)</f>
        <v>53.52</v>
      </c>
      <c r="CN6" s="21">
        <f t="shared" ref="CN6:CV6" si="10">IF(CN7="",NA(),CN7)</f>
        <v>51.56</v>
      </c>
      <c r="CO6" s="21">
        <f t="shared" si="10"/>
        <v>53.36</v>
      </c>
      <c r="CP6" s="21">
        <f t="shared" si="10"/>
        <v>53.1</v>
      </c>
      <c r="CQ6" s="21">
        <f t="shared" si="10"/>
        <v>49.43</v>
      </c>
      <c r="CR6" s="21">
        <f t="shared" si="10"/>
        <v>56.72</v>
      </c>
      <c r="CS6" s="21">
        <f t="shared" si="10"/>
        <v>54.06</v>
      </c>
      <c r="CT6" s="21">
        <f t="shared" si="10"/>
        <v>55.26</v>
      </c>
      <c r="CU6" s="21">
        <f t="shared" si="10"/>
        <v>54.54</v>
      </c>
      <c r="CV6" s="21">
        <f t="shared" si="10"/>
        <v>52.9</v>
      </c>
      <c r="CW6" s="20" t="str">
        <f>IF(CW7="","",IF(CW7="-","【-】","【"&amp;SUBSTITUTE(TEXT(CW7,"#,##0.00"),"-","△")&amp;"】"))</f>
        <v>【52.55】</v>
      </c>
      <c r="CX6" s="21">
        <f>IF(CX7="",NA(),CX7)</f>
        <v>96.2</v>
      </c>
      <c r="CY6" s="21">
        <f t="shared" ref="CY6:DG6" si="11">IF(CY7="",NA(),CY7)</f>
        <v>96.31</v>
      </c>
      <c r="CZ6" s="21">
        <f t="shared" si="11"/>
        <v>96.04</v>
      </c>
      <c r="DA6" s="21">
        <f t="shared" si="11"/>
        <v>96.14</v>
      </c>
      <c r="DB6" s="21">
        <f t="shared" si="11"/>
        <v>95.71</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0.4</v>
      </c>
      <c r="EF6" s="21">
        <f t="shared" ref="EF6:EN6" si="14">IF(EF7="",NA(),EF7)</f>
        <v>7.0000000000000007E-2</v>
      </c>
      <c r="EG6" s="21">
        <f t="shared" si="14"/>
        <v>0.1</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262013</v>
      </c>
      <c r="D7" s="23">
        <v>47</v>
      </c>
      <c r="E7" s="23">
        <v>17</v>
      </c>
      <c r="F7" s="23">
        <v>5</v>
      </c>
      <c r="G7" s="23">
        <v>0</v>
      </c>
      <c r="H7" s="23" t="s">
        <v>99</v>
      </c>
      <c r="I7" s="23" t="s">
        <v>100</v>
      </c>
      <c r="J7" s="23" t="s">
        <v>101</v>
      </c>
      <c r="K7" s="23" t="s">
        <v>102</v>
      </c>
      <c r="L7" s="23" t="s">
        <v>103</v>
      </c>
      <c r="M7" s="23" t="s">
        <v>104</v>
      </c>
      <c r="N7" s="24" t="s">
        <v>105</v>
      </c>
      <c r="O7" s="24" t="s">
        <v>106</v>
      </c>
      <c r="P7" s="24">
        <v>9.86</v>
      </c>
      <c r="Q7" s="24">
        <v>78.67</v>
      </c>
      <c r="R7" s="24">
        <v>3718</v>
      </c>
      <c r="S7" s="24">
        <v>76075</v>
      </c>
      <c r="T7" s="24">
        <v>552.54</v>
      </c>
      <c r="U7" s="24">
        <v>137.68</v>
      </c>
      <c r="V7" s="24">
        <v>7441</v>
      </c>
      <c r="W7" s="24">
        <v>6.56</v>
      </c>
      <c r="X7" s="24">
        <v>1134.3</v>
      </c>
      <c r="Y7" s="24">
        <v>52.12</v>
      </c>
      <c r="Z7" s="24">
        <v>49.18</v>
      </c>
      <c r="AA7" s="24">
        <v>48.7</v>
      </c>
      <c r="AB7" s="24">
        <v>47.35</v>
      </c>
      <c r="AC7" s="24">
        <v>49.03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2448.2600000000002</v>
      </c>
      <c r="BG7" s="24">
        <v>0</v>
      </c>
      <c r="BH7" s="24">
        <v>29.44</v>
      </c>
      <c r="BI7" s="24">
        <v>47.72</v>
      </c>
      <c r="BJ7" s="24">
        <v>20.55</v>
      </c>
      <c r="BK7" s="24">
        <v>654.91999999999996</v>
      </c>
      <c r="BL7" s="24">
        <v>654.71</v>
      </c>
      <c r="BM7" s="24">
        <v>783.8</v>
      </c>
      <c r="BN7" s="24">
        <v>778.81</v>
      </c>
      <c r="BO7" s="24">
        <v>718.49</v>
      </c>
      <c r="BP7" s="24">
        <v>809.19</v>
      </c>
      <c r="BQ7" s="24">
        <v>57.33</v>
      </c>
      <c r="BR7" s="24">
        <v>61.04</v>
      </c>
      <c r="BS7" s="24">
        <v>60.92</v>
      </c>
      <c r="BT7" s="24">
        <v>52.11</v>
      </c>
      <c r="BU7" s="24">
        <v>53.85</v>
      </c>
      <c r="BV7" s="24">
        <v>65.39</v>
      </c>
      <c r="BW7" s="24">
        <v>65.37</v>
      </c>
      <c r="BX7" s="24">
        <v>68.11</v>
      </c>
      <c r="BY7" s="24">
        <v>67.23</v>
      </c>
      <c r="BZ7" s="24">
        <v>61.82</v>
      </c>
      <c r="CA7" s="24">
        <v>57.02</v>
      </c>
      <c r="CB7" s="24">
        <v>395.09</v>
      </c>
      <c r="CC7" s="24">
        <v>372.96</v>
      </c>
      <c r="CD7" s="24">
        <v>375.31</v>
      </c>
      <c r="CE7" s="24">
        <v>444.21</v>
      </c>
      <c r="CF7" s="24">
        <v>424.35</v>
      </c>
      <c r="CG7" s="24">
        <v>230.88</v>
      </c>
      <c r="CH7" s="24">
        <v>228.99</v>
      </c>
      <c r="CI7" s="24">
        <v>222.41</v>
      </c>
      <c r="CJ7" s="24">
        <v>228.21</v>
      </c>
      <c r="CK7" s="24">
        <v>246.9</v>
      </c>
      <c r="CL7" s="24">
        <v>273.68</v>
      </c>
      <c r="CM7" s="24">
        <v>53.52</v>
      </c>
      <c r="CN7" s="24">
        <v>51.56</v>
      </c>
      <c r="CO7" s="24">
        <v>53.36</v>
      </c>
      <c r="CP7" s="24">
        <v>53.1</v>
      </c>
      <c r="CQ7" s="24">
        <v>49.43</v>
      </c>
      <c r="CR7" s="24">
        <v>56.72</v>
      </c>
      <c r="CS7" s="24">
        <v>54.06</v>
      </c>
      <c r="CT7" s="24">
        <v>55.26</v>
      </c>
      <c r="CU7" s="24">
        <v>54.54</v>
      </c>
      <c r="CV7" s="24">
        <v>52.9</v>
      </c>
      <c r="CW7" s="24">
        <v>52.55</v>
      </c>
      <c r="CX7" s="24">
        <v>96.2</v>
      </c>
      <c r="CY7" s="24">
        <v>96.31</v>
      </c>
      <c r="CZ7" s="24">
        <v>96.04</v>
      </c>
      <c r="DA7" s="24">
        <v>96.14</v>
      </c>
      <c r="DB7" s="24">
        <v>95.71</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0.4</v>
      </c>
      <c r="EF7" s="24">
        <v>7.0000000000000007E-2</v>
      </c>
      <c r="EG7" s="24">
        <v>0.1</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福知山市上下水道部</cp:lastModifiedBy>
  <cp:lastPrinted>2024-01-22T01:30:26Z</cp:lastPrinted>
  <dcterms:created xsi:type="dcterms:W3CDTF">2023-12-12T02:54:51Z</dcterms:created>
  <dcterms:modified xsi:type="dcterms:W3CDTF">2024-01-29T00:33:05Z</dcterms:modified>
  <cp:category/>
</cp:coreProperties>
</file>