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6"/>
  <workbookPr/>
  <mc:AlternateContent xmlns:mc="http://schemas.openxmlformats.org/markup-compatibility/2006">
    <mc:Choice Requires="x15">
      <x15ac:absPath xmlns:x15ac="http://schemas.microsoft.com/office/spreadsheetml/2010/11/ac" url="\\192.168.219.151\file-server\総務課\旧\経理係\①経理全般\計画・調査回答（経理共通）\その他調査回答\R5\【R6.1】【京都府26〆】公営企業に係る経営比較分析表（令和４年度決算）の分析等について（依頼）\"/>
    </mc:Choice>
  </mc:AlternateContent>
  <xr:revisionPtr revIDLastSave="0" documentId="13_ncr:1_{74302AA7-9BD9-437C-A7AA-CB2595198921}" xr6:coauthVersionLast="36" xr6:coauthVersionMax="36" xr10:uidLastSave="{00000000-0000-0000-0000-000000000000}"/>
  <workbookProtection workbookAlgorithmName="SHA-512" workbookHashValue="0F8lh6XQT9aKdeBXvT6U7xuC8of0igEJYCK8n4p1XgfBYWFUsCwTjzRYb3wmp5/J+NpNNjZV6llbvLgTt8hagA==" workbookSaltValue="usukbP5s+ufhjLNY8BdarQ==" workbookSpinCount="100000" lockStructure="1"/>
  <bookViews>
    <workbookView xWindow="0" yWindow="0" windowWidth="15885" windowHeight="1159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AT8" i="4" s="1"/>
  <c r="S6" i="5"/>
  <c r="R6" i="5"/>
  <c r="AD10" i="4" s="1"/>
  <c r="Q6" i="5"/>
  <c r="W10" i="4" s="1"/>
  <c r="P6" i="5"/>
  <c r="P10" i="4" s="1"/>
  <c r="O6" i="5"/>
  <c r="I10" i="4" s="1"/>
  <c r="N6" i="5"/>
  <c r="B10" i="4" s="1"/>
  <c r="M6" i="5"/>
  <c r="L6" i="5"/>
  <c r="K6" i="5"/>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J85" i="4"/>
  <c r="I85" i="4"/>
  <c r="G85" i="4"/>
  <c r="F85" i="4"/>
  <c r="E85" i="4"/>
  <c r="BB10" i="4"/>
  <c r="AT10" i="4"/>
  <c r="BB8" i="4"/>
  <c r="AL8" i="4"/>
  <c r="AD8" i="4"/>
  <c r="W8" i="4"/>
  <c r="P8" i="4"/>
  <c r="B8"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<sst xmlns="http://schemas.openxmlformats.org/spreadsheetml/2006/main" count="231" uniqueCount="117">
  <si>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</si>
  <si>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</si>
  <si>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</si>
  <si>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</si>
  <si>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</si>
  <si>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</si>
  <si>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</si>
  <si>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</si>
  <si>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</si>
  <si>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</si>
  <si>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</si>
  <si>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</si>
  <si>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</si>
  <si>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</si>
  <si>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</si>
  <si>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</si>
  <si>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</si>
  <si>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</si>
  <si>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</si>
  <si>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</si>
  <si>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</si>
  <si>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</si>
  <si>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</si>
  <si>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</si>
  <si>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</si>
  <si>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</si>
  <si>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</si>
  <si>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</si>
  <si>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</si>
  <si>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</si>
  <si>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</si>
  <si>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</si>
  <si>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</si>
  <si>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</si>
  <si>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</si>
  <si>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</si>
  <si>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</si>
  <si>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</si>
  <si>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</si>
  <si>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</si>
  <si>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</si>
  <si>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</si>
  <si>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</si>
  <si>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</si>
  <si>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</si>
  <si>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</si>
  <si>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</si>
  <si>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</si>
  <si>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</si>
  <si>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</si>
  <si>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</si>
  <si>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</si>
  <si>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</si>
  <si>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</si>
  <si>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</si>
  <si>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</si>
  <si>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</si>
  <si>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</si>
  <si>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</si>
  <si>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</si>
  <si>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</si>
  <si>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</si>
  <si>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</si>
  <si>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</si>
  <si>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</si>
  <si>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</si>
  <si>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</si>
  <si>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</si>
  <si>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</si>
  <si>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</si>
  <si>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</si>
  <si>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</si>
  <si>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</si>
  <si>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</si>
  <si>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</si>
  <si>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</si>
  <si>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</si>
  <si>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</si>
  <si>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</si>
  <si>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</si>
  <si>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</si>
  <si>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</si>
  <si>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</si>
  <si>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</si>
  <si>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</si>
  <si>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</si>
  <si>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</si>
  <si>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</si>
  <si>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</si>
  <si>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</si>
  <si>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</si>
  <si>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</si>
  <si>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</si>
  <si>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</si>
  <si>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</si>
  <si>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</si>
  <si>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福知山市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</si>
  <si>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</si>
  <si>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</si>
  <si>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</si>
  <si>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</si>
  <si>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</si>
  <si>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</si>
  <si>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</si>
  <si>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</si>
  <si>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</si>
  <si>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</si>
  <si>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</si>
  <si>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</si>
  <si>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</si>
  <si>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</si>
  <si>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</si>
  <si>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</si>
  <si>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</si>
  <si>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r>
      <rPr>
        <sz val="8"/>
        <color rgb="FFFF0000"/>
        <rFont val="ＭＳ ゴシック"/>
        <family val="3"/>
        <charset val="128"/>
      </rPr>
      <t>①供用開始からの年数が浅く、100%を大きく下回っているため、施設全体の老朽化の度合は低いと言えるが、増加傾向にあるため適正な維持管理を行う必要がある。</t>
    </r>
    <r>
      <rPr>
        <sz val="8"/>
        <color theme="1"/>
        <rFont val="ＭＳ ゴシック"/>
        <family val="3"/>
        <charset val="128"/>
      </rPr>
      <t xml:space="preserve">
</t>
    </r>
    <r>
      <rPr>
        <sz val="8"/>
        <color rgb="FFFF0000"/>
        <rFont val="ＭＳ ゴシック"/>
        <family val="3"/>
        <charset val="128"/>
      </rPr>
      <t>②供用開始からの年数が浅いため、耐用年数を超えて使用しているものはなく、健全な状態を維持できている。</t>
    </r>
    <r>
      <rPr>
        <sz val="8"/>
        <color theme="1"/>
        <rFont val="ＭＳ ゴシック"/>
        <family val="3"/>
        <charset val="128"/>
      </rPr>
      <t xml:space="preserve">
</t>
    </r>
    <r>
      <rPr>
        <sz val="8"/>
        <color rgb="FFFF0000"/>
        <rFont val="ＭＳ ゴシック"/>
        <family val="3"/>
        <charset val="128"/>
      </rPr>
      <t xml:space="preserve">③供用開始からの年数が浅く、現時点では健全な状態であるため、大規模な改築更新等の投資は実施していない。 </t>
    </r>
    <r>
      <rPr>
        <sz val="8"/>
        <color theme="1"/>
        <rFont val="ＭＳ ゴシック"/>
        <family val="3"/>
        <charset val="128"/>
      </rPr>
      <t xml:space="preserve"> </t>
    </r>
    <phoneticPr fontId="4"/>
  </si>
  <si>
    <r>
      <t>　</t>
    </r>
    <r>
      <rPr>
        <sz val="8"/>
        <color rgb="FFFF0000"/>
        <rFont val="ＭＳ ゴシック"/>
        <family val="3"/>
        <charset val="128"/>
      </rPr>
      <t>本市の特定環境保全公共下水道事業については、黒字経営となっており、令和4年度末で累積欠損金は生じていないが、支払能力の確保や施設の効率的な利用、水洗化率の向上等、今後の使用料収入の減少に備えた経営改善を図り、施設の適切な維持管理を継続していく必要がある。
　また、福知山終末処理場排水処理区域については、施設を適切に維持管理し経営を改善するため、平成29年7月使用分から使用料改定を行ったが、流動比率は依然として100％を下回っている状況であり財務の安全性が懸念される。そのため改善に向けた経営改善の方策を図っていきたい。</t>
    </r>
    <phoneticPr fontId="4"/>
  </si>
  <si>
    <r>
      <t>①</t>
    </r>
    <r>
      <rPr>
        <sz val="8"/>
        <color rgb="FFFF0000"/>
        <rFont val="ＭＳ ゴシック"/>
        <family val="3"/>
        <charset val="128"/>
      </rPr>
      <t>経常収支比率は前年度比▲2.66ポイント減少しているものの、100%を上回る黒字経営となっている。今後は人口減少に伴う使用料収入の減少等を鑑みると、より一層逓減していくことが予想される。</t>
    </r>
    <r>
      <rPr>
        <sz val="8"/>
        <color theme="1"/>
        <rFont val="ＭＳ ゴシック"/>
        <family val="3"/>
        <charset val="128"/>
      </rPr>
      <t xml:space="preserve">
</t>
    </r>
    <r>
      <rPr>
        <sz val="8"/>
        <color rgb="FFFF0000"/>
        <rFont val="ＭＳ ゴシック"/>
        <family val="3"/>
        <charset val="128"/>
      </rPr>
      <t>②累積欠損金は現在のところ発生していない。</t>
    </r>
    <r>
      <rPr>
        <sz val="8"/>
        <color theme="1"/>
        <rFont val="ＭＳ ゴシック"/>
        <family val="3"/>
        <charset val="128"/>
      </rPr>
      <t xml:space="preserve">
</t>
    </r>
    <r>
      <rPr>
        <sz val="8"/>
        <color rgb="FFFF0000"/>
        <rFont val="ＭＳ ゴシック"/>
        <family val="3"/>
        <charset val="128"/>
      </rPr>
      <t>③流動比率は100%を下回っており、前年度比▲13.86ポイントである。これは、企業債償還金等の負担が大きく、年度末の現金預金の大幅な減少が大きな要因と考えられる。今後は100%を上回る十分な支払能力が確保出来るよう経営改善が必要である。</t>
    </r>
    <r>
      <rPr>
        <sz val="8"/>
        <color theme="1"/>
        <rFont val="ＭＳ ゴシック"/>
        <family val="3"/>
        <charset val="128"/>
      </rPr>
      <t xml:space="preserve">
</t>
    </r>
    <r>
      <rPr>
        <sz val="8"/>
        <color rgb="FFFF0000"/>
        <rFont val="ＭＳ ゴシック"/>
        <family val="3"/>
        <charset val="128"/>
      </rPr>
      <t>④類似団体の平均値に比べ比率は少なくなっている。しかし、企業債残高の数値が上昇し財務の安全性が低下していると考えらえれるため、今後は優先度に応じたインフラ整備に努めつつも、起債発行額を抑える経営を行っていきたい。</t>
    </r>
    <r>
      <rPr>
        <sz val="8"/>
        <color theme="1"/>
        <rFont val="ＭＳ ゴシック"/>
        <family val="3"/>
        <charset val="128"/>
      </rPr>
      <t xml:space="preserve">
</t>
    </r>
    <r>
      <rPr>
        <sz val="8"/>
        <color rgb="FFFF0000"/>
        <rFont val="ＭＳ ゴシック"/>
        <family val="3"/>
        <charset val="128"/>
      </rPr>
      <t>⑤いずれの年度も100%を下回り、必要な経費を使用料により賄えていない状況にある。これは、施設の維持管理に係る汚水処理費が増加したためである。類似団体平均を下回る結果となっていることから、今後は維持管理経費等に注視しつつ、財務の効率性の改善を図っていきたい。</t>
    </r>
    <r>
      <rPr>
        <sz val="8"/>
        <color theme="1"/>
        <rFont val="ＭＳ ゴシック"/>
        <family val="3"/>
        <charset val="128"/>
      </rPr>
      <t xml:space="preserve">
</t>
    </r>
    <r>
      <rPr>
        <sz val="8"/>
        <color rgb="FFFF0000"/>
        <rFont val="ＭＳ ゴシック"/>
        <family val="3"/>
        <charset val="128"/>
      </rPr>
      <t>⑥汚水処理費が増加したことにより、汚水処理原価も増加している。今後有収水量も人口減少に伴い減少するものと考えられるため、今後更なる経費節減に努める必要がある。</t>
    </r>
    <r>
      <rPr>
        <sz val="8"/>
        <color theme="1"/>
        <rFont val="ＭＳ ゴシック"/>
        <family val="3"/>
        <charset val="128"/>
      </rPr>
      <t xml:space="preserve">
</t>
    </r>
    <r>
      <rPr>
        <sz val="8"/>
        <color rgb="FFFF0000"/>
        <rFont val="ＭＳ ゴシック"/>
        <family val="3"/>
        <charset val="128"/>
      </rPr>
      <t>⑦100%を大きく下回り、類似団体の平均値と比べても低い水準にある。これは、処理区域内の工業団地への企業誘致を見込んで施設を整備した中で、企業誘致を現在も継続中であるためと考えられる。今後は施設利用率の向上を図り、経営改善へつなげる必要がある。</t>
    </r>
    <r>
      <rPr>
        <sz val="8"/>
        <color theme="1"/>
        <rFont val="ＭＳ ゴシック"/>
        <family val="3"/>
        <charset val="128"/>
      </rPr>
      <t xml:space="preserve">
</t>
    </r>
    <r>
      <rPr>
        <sz val="8"/>
        <color rgb="FFFF0000"/>
        <rFont val="ＭＳ ゴシック"/>
        <family val="3"/>
        <charset val="128"/>
      </rPr>
      <t xml:space="preserve">⑧類似団体の平均値を上回る水準となっている。これは、水洗便所への改造に必要な資金融資に係る利子補給制度の整備や生活環境の改善等の啓発活動等、水洗化率向上のための取組を実施してきたことによると考えられる。100%を目標とし、引き続き水洗化率の向上に努める必要がある。
　以上のことから、平成24年度の法適用、平成26年度の会計基準の見直しにより、経営状況の実態がより明らかになった中で、人口の動向に注視し、必要な経営改善策を講じていく必要がある。 </t>
    </r>
    <rPh sb="367" eb="370">
      <t>シヨウリョウ</t>
    </rPh>
    <rPh sb="481" eb="483">
      <t>ゾウカ</t>
    </rPh>
    <rPh sb="498" eb="500">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</si>
</sst>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
      <color theme="1"/>
      <name val="ＭＳ ゴシック"/>
      <family val="3"/>
      <charset val="128"/>
    </font>
    <font>
      <sz val="8"/>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
                  <c:v>0</c:v>
                </c:pt>
                <c:pt idx="1">
                  <c:v>0.03</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8F7-4219-AF4C-047B65396C8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c:ext xmlns:c16="http://schemas.microsoft.com/office/drawing/2014/chart" uri="{C3380CC4-5D6E-409C-BE32-E72D297353CC}">
              <c16:uniqueId val="{00000001-48F7-4219-AF4C-047B65396C8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30.71</c:v>
                </c:pt>
                <c:pt idx="1">
                  <c:v>29.84</c:v>
                </c:pt>
                <c:pt idx="2">
                  <c:v>30.92</c:v>
                </c:pt>
                <c:pt idx="3">
                  <c:v>29.66</c:v>
                </c:pt>
                <c:pt idx="4">
                  <c:v>27.47</c:v>
                </c:pt>
              </c:numCache>
            </c:numRef>
          </c:val>
          <c:extLst>
            <c:ext xmlns:c16="http://schemas.microsoft.com/office/drawing/2014/chart" uri="{C3380CC4-5D6E-409C-BE32-E72D297353CC}">
              <c16:uniqueId val="{00000000-43AC-4446-AFC6-2BFBB2A52A7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c:ext xmlns:c16="http://schemas.microsoft.com/office/drawing/2014/chart" uri="{C3380CC4-5D6E-409C-BE32-E72D297353CC}">
              <c16:uniqueId val="{00000001-43AC-4446-AFC6-2BFBB2A52A7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92.9</c:v>
                </c:pt>
                <c:pt idx="1">
                  <c:v>93.12</c:v>
                </c:pt>
                <c:pt idx="2">
                  <c:v>93.7</c:v>
                </c:pt>
                <c:pt idx="3">
                  <c:v>93.45</c:v>
                </c:pt>
                <c:pt idx="4">
                  <c:v>93.65</c:v>
                </c:pt>
              </c:numCache>
            </c:numRef>
          </c:val>
          <c:extLst>
            <c:ext xmlns:c16="http://schemas.microsoft.com/office/drawing/2014/chart" uri="{C3380CC4-5D6E-409C-BE32-E72D297353CC}">
              <c16:uniqueId val="{00000000-EBEA-450C-B8B3-C30C2489512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c:ext xmlns:c16="http://schemas.microsoft.com/office/drawing/2014/chart" uri="{C3380CC4-5D6E-409C-BE32-E72D297353CC}">
              <c16:uniqueId val="{00000001-EBEA-450C-B8B3-C30C2489512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105.04</c:v>
                </c:pt>
                <c:pt idx="1">
                  <c:v>104.13</c:v>
                </c:pt>
                <c:pt idx="2">
                  <c:v>102.08</c:v>
                </c:pt>
                <c:pt idx="3">
                  <c:v>102.98</c:v>
                </c:pt>
                <c:pt idx="4">
                  <c:v>100.32</c:v>
                </c:pt>
              </c:numCache>
            </c:numRef>
          </c:val>
          <c:extLst>
            <c:ext xmlns:c16="http://schemas.microsoft.com/office/drawing/2014/chart" uri="{C3380CC4-5D6E-409C-BE32-E72D297353CC}">
              <c16:uniqueId val="{00000000-E354-4921-A282-E745EF38C9C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101.72</c:v>
                </c:pt>
                <c:pt idx="1">
                  <c:v>102.73</c:v>
                </c:pt>
                <c:pt idx="2">
                  <c:v>105.78</c:v>
                </c:pt>
                <c:pt idx="3">
                  <c:v>106.09</c:v>
                </c:pt>
                <c:pt idx="4">
                  <c:v>106.44</c:v>
                </c:pt>
              </c:numCache>
            </c:numRef>
          </c:val>
          <c:smooth val="0"/>
          <c:extLst>
            <c:ext xmlns:c16="http://schemas.microsoft.com/office/drawing/2014/chart" uri="{C3380CC4-5D6E-409C-BE32-E72D297353CC}">
              <c16:uniqueId val="{00000001-E354-4921-A282-E745EF38C9C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24.4</c:v>
                </c:pt>
                <c:pt idx="1">
                  <c:v>26.96</c:v>
                </c:pt>
                <c:pt idx="2">
                  <c:v>29.09</c:v>
                </c:pt>
                <c:pt idx="3">
                  <c:v>31.7</c:v>
                </c:pt>
                <c:pt idx="4">
                  <c:v>33.67</c:v>
                </c:pt>
              </c:numCache>
            </c:numRef>
          </c:val>
          <c:extLst>
            <c:ext xmlns:c16="http://schemas.microsoft.com/office/drawing/2014/chart" uri="{C3380CC4-5D6E-409C-BE32-E72D297353CC}">
              <c16:uniqueId val="{00000000-57C3-48CE-99F5-22B9F92026F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24.68</c:v>
                </c:pt>
                <c:pt idx="2">
                  <c:v>21.36</c:v>
                </c:pt>
                <c:pt idx="3">
                  <c:v>22.79</c:v>
                </c:pt>
                <c:pt idx="4">
                  <c:v>24.8</c:v>
                </c:pt>
              </c:numCache>
            </c:numRef>
          </c:val>
          <c:smooth val="0"/>
          <c:extLst>
            <c:ext xmlns:c16="http://schemas.microsoft.com/office/drawing/2014/chart" uri="{C3380CC4-5D6E-409C-BE32-E72D297353CC}">
              <c16:uniqueId val="{00000001-57C3-48CE-99F5-22B9F92026F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D6C-4698-958C-26D273485E3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8.6199999999999992</c:v>
                </c:pt>
                <c:pt idx="2">
                  <c:v>0.01</c:v>
                </c:pt>
                <c:pt idx="3">
                  <c:v>0.01</c:v>
                </c:pt>
                <c:pt idx="4">
                  <c:v>0.02</c:v>
                </c:pt>
              </c:numCache>
            </c:numRef>
          </c:val>
          <c:smooth val="0"/>
          <c:extLst>
            <c:ext xmlns:c16="http://schemas.microsoft.com/office/drawing/2014/chart" uri="{C3380CC4-5D6E-409C-BE32-E72D297353CC}">
              <c16:uniqueId val="{00000001-ED6C-4698-958C-26D273485E3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3C6-4ED8-990B-9FFB44F67CE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112.88</c:v>
                </c:pt>
                <c:pt idx="1">
                  <c:v>94.97</c:v>
                </c:pt>
                <c:pt idx="2">
                  <c:v>63.96</c:v>
                </c:pt>
                <c:pt idx="3">
                  <c:v>69.42</c:v>
                </c:pt>
                <c:pt idx="4">
                  <c:v>72.86</c:v>
                </c:pt>
              </c:numCache>
            </c:numRef>
          </c:val>
          <c:smooth val="0"/>
          <c:extLst>
            <c:ext xmlns:c16="http://schemas.microsoft.com/office/drawing/2014/chart" uri="{C3380CC4-5D6E-409C-BE32-E72D297353CC}">
              <c16:uniqueId val="{00000001-B3C6-4ED8-990B-9FFB44F67CE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75.25</c:v>
                </c:pt>
                <c:pt idx="1">
                  <c:v>71.81</c:v>
                </c:pt>
                <c:pt idx="2">
                  <c:v>56.1</c:v>
                </c:pt>
                <c:pt idx="3">
                  <c:v>41.64</c:v>
                </c:pt>
                <c:pt idx="4">
                  <c:v>27.78</c:v>
                </c:pt>
              </c:numCache>
            </c:numRef>
          </c:val>
          <c:extLst>
            <c:ext xmlns:c16="http://schemas.microsoft.com/office/drawing/2014/chart" uri="{C3380CC4-5D6E-409C-BE32-E72D297353CC}">
              <c16:uniqueId val="{00000000-8FFE-4445-914F-903D571C823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49.18</c:v>
                </c:pt>
                <c:pt idx="1">
                  <c:v>47.72</c:v>
                </c:pt>
                <c:pt idx="2">
                  <c:v>44.24</c:v>
                </c:pt>
                <c:pt idx="3">
                  <c:v>43.07</c:v>
                </c:pt>
                <c:pt idx="4">
                  <c:v>45.42</c:v>
                </c:pt>
              </c:numCache>
            </c:numRef>
          </c:val>
          <c:smooth val="0"/>
          <c:extLst>
            <c:ext xmlns:c16="http://schemas.microsoft.com/office/drawing/2014/chart" uri="{C3380CC4-5D6E-409C-BE32-E72D297353CC}">
              <c16:uniqueId val="{00000001-8FFE-4445-914F-903D571C823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358.02</c:v>
                </c:pt>
                <c:pt idx="1">
                  <c:v>520.47</c:v>
                </c:pt>
                <c:pt idx="2">
                  <c:v>715.42</c:v>
                </c:pt>
                <c:pt idx="3">
                  <c:v>474</c:v>
                </c:pt>
                <c:pt idx="4">
                  <c:v>614.62</c:v>
                </c:pt>
              </c:numCache>
            </c:numRef>
          </c:val>
          <c:extLst>
            <c:ext xmlns:c16="http://schemas.microsoft.com/office/drawing/2014/chart" uri="{C3380CC4-5D6E-409C-BE32-E72D297353CC}">
              <c16:uniqueId val="{00000000-DE04-4BD0-96EB-F1127CF78FD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c:ext xmlns:c16="http://schemas.microsoft.com/office/drawing/2014/chart" uri="{C3380CC4-5D6E-409C-BE32-E72D297353CC}">
              <c16:uniqueId val="{00000001-DE04-4BD0-96EB-F1127CF78FD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75.16</c:v>
                </c:pt>
                <c:pt idx="1">
                  <c:v>73.650000000000006</c:v>
                </c:pt>
                <c:pt idx="2">
                  <c:v>70.7</c:v>
                </c:pt>
                <c:pt idx="3">
                  <c:v>71.39</c:v>
                </c:pt>
                <c:pt idx="4">
                  <c:v>65.81</c:v>
                </c:pt>
              </c:numCache>
            </c:numRef>
          </c:val>
          <c:extLst>
            <c:ext xmlns:c16="http://schemas.microsoft.com/office/drawing/2014/chart" uri="{C3380CC4-5D6E-409C-BE32-E72D297353CC}">
              <c16:uniqueId val="{00000000-8FF1-4F86-88D3-64DC338702A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8FF1-4F86-88D3-64DC338702A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255.86</c:v>
                </c:pt>
                <c:pt idx="1">
                  <c:v>261.7</c:v>
                </c:pt>
                <c:pt idx="2">
                  <c:v>272.68</c:v>
                </c:pt>
                <c:pt idx="3">
                  <c:v>271.60000000000002</c:v>
                </c:pt>
                <c:pt idx="4">
                  <c:v>296.42</c:v>
                </c:pt>
              </c:numCache>
            </c:numRef>
          </c:val>
          <c:extLst>
            <c:ext xmlns:c16="http://schemas.microsoft.com/office/drawing/2014/chart" uri="{C3380CC4-5D6E-409C-BE32-E72D297353CC}">
              <c16:uniqueId val="{00000000-8CFF-4481-A7A5-212F8DCE119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c:ext xmlns:c16="http://schemas.microsoft.com/office/drawing/2014/chart" uri="{C3380CC4-5D6E-409C-BE32-E72D297353CC}">
              <c16:uniqueId val="{00000001-8CFF-4481-A7A5-212F8DCE119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D16"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京都府　福知山市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自治体職員</v>
      </c>
      <c r="AE8" s="66"/>
      <c r="AF8" s="66"/>
      <c r="AG8" s="66"/>
      <c r="AH8" s="66"/>
      <c r="AI8" s="66"/>
      <c r="AJ8" s="66"/>
      <c r="AK8" s="3"/>
      <c r="AL8" s="45">
        <f>データ!S6</f>
        <v>76075</v>
      </c>
      <c r="AM8" s="45"/>
      <c r="AN8" s="45"/>
      <c r="AO8" s="45"/>
      <c r="AP8" s="45"/>
      <c r="AQ8" s="45"/>
      <c r="AR8" s="45"/>
      <c r="AS8" s="45"/>
      <c r="AT8" s="46">
        <f>データ!T6</f>
        <v>552.54</v>
      </c>
      <c r="AU8" s="46"/>
      <c r="AV8" s="46"/>
      <c r="AW8" s="46"/>
      <c r="AX8" s="46"/>
      <c r="AY8" s="46"/>
      <c r="AZ8" s="46"/>
      <c r="BA8" s="46"/>
      <c r="BB8" s="46">
        <f>データ!U6</f>
        <v>137.68</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66.459999999999994</v>
      </c>
      <c r="J10" s="46"/>
      <c r="K10" s="46"/>
      <c r="L10" s="46"/>
      <c r="M10" s="46"/>
      <c r="N10" s="46"/>
      <c r="O10" s="46"/>
      <c r="P10" s="46">
        <f>データ!P6</f>
        <v>6.68</v>
      </c>
      <c r="Q10" s="46"/>
      <c r="R10" s="46"/>
      <c r="S10" s="46"/>
      <c r="T10" s="46"/>
      <c r="U10" s="46"/>
      <c r="V10" s="46"/>
      <c r="W10" s="46">
        <f>データ!Q6</f>
        <v>100</v>
      </c>
      <c r="X10" s="46"/>
      <c r="Y10" s="46"/>
      <c r="Z10" s="46"/>
      <c r="AA10" s="46"/>
      <c r="AB10" s="46"/>
      <c r="AC10" s="46"/>
      <c r="AD10" s="45">
        <f>データ!R6</f>
        <v>3650</v>
      </c>
      <c r="AE10" s="45"/>
      <c r="AF10" s="45"/>
      <c r="AG10" s="45"/>
      <c r="AH10" s="45"/>
      <c r="AI10" s="45"/>
      <c r="AJ10" s="45"/>
      <c r="AK10" s="2"/>
      <c r="AL10" s="45">
        <f>データ!V6</f>
        <v>5038</v>
      </c>
      <c r="AM10" s="45"/>
      <c r="AN10" s="45"/>
      <c r="AO10" s="45"/>
      <c r="AP10" s="45"/>
      <c r="AQ10" s="45"/>
      <c r="AR10" s="45"/>
      <c r="AS10" s="45"/>
      <c r="AT10" s="46">
        <f>データ!W6</f>
        <v>2.91</v>
      </c>
      <c r="AU10" s="46"/>
      <c r="AV10" s="46"/>
      <c r="AW10" s="46"/>
      <c r="AX10" s="46"/>
      <c r="AY10" s="46"/>
      <c r="AZ10" s="46"/>
      <c r="BA10" s="46"/>
      <c r="BB10" s="46">
        <f>データ!X6</f>
        <v>1731.27</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fowAarhPbZLVR6gfntQV3KVHZlNNJIrHgRj5Cv4gqjvdUxCQudvc42KxF+muXcrsRjDELAvfZJy8g163Kn4Jlg==" saltValue="01Go5i5tzuBucP7DsG2UJ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262013</v>
      </c>
      <c r="D6" s="19">
        <f t="shared" si="3"/>
        <v>46</v>
      </c>
      <c r="E6" s="19">
        <f t="shared" si="3"/>
        <v>17</v>
      </c>
      <c r="F6" s="19">
        <f t="shared" si="3"/>
        <v>4</v>
      </c>
      <c r="G6" s="19">
        <f t="shared" si="3"/>
        <v>0</v>
      </c>
      <c r="H6" s="19" t="str">
        <f t="shared" si="3"/>
        <v>京都府　福知山市</v>
      </c>
      <c r="I6" s="19" t="str">
        <f t="shared" si="3"/>
        <v>法適用</v>
      </c>
      <c r="J6" s="19" t="str">
        <f t="shared" si="3"/>
        <v>下水道事業</v>
      </c>
      <c r="K6" s="19" t="str">
        <f t="shared" si="3"/>
        <v>特定環境保全公共下水道</v>
      </c>
      <c r="L6" s="19" t="str">
        <f t="shared" si="3"/>
        <v>D2</v>
      </c>
      <c r="M6" s="19" t="str">
        <f t="shared" si="3"/>
        <v>自治体職員</v>
      </c>
      <c r="N6" s="20" t="str">
        <f t="shared" si="3"/>
        <v>-</v>
      </c>
      <c r="O6" s="20">
        <f t="shared" si="3"/>
        <v>66.459999999999994</v>
      </c>
      <c r="P6" s="20">
        <f t="shared" si="3"/>
        <v>6.68</v>
      </c>
      <c r="Q6" s="20">
        <f t="shared" si="3"/>
        <v>100</v>
      </c>
      <c r="R6" s="20">
        <f t="shared" si="3"/>
        <v>3650</v>
      </c>
      <c r="S6" s="20">
        <f t="shared" si="3"/>
        <v>76075</v>
      </c>
      <c r="T6" s="20">
        <f t="shared" si="3"/>
        <v>552.54</v>
      </c>
      <c r="U6" s="20">
        <f t="shared" si="3"/>
        <v>137.68</v>
      </c>
      <c r="V6" s="20">
        <f t="shared" si="3"/>
        <v>5038</v>
      </c>
      <c r="W6" s="20">
        <f t="shared" si="3"/>
        <v>2.91</v>
      </c>
      <c r="X6" s="20">
        <f t="shared" si="3"/>
        <v>1731.27</v>
      </c>
      <c r="Y6" s="21">
        <f>IF(Y7="",NA(),Y7)</f>
        <v>105.04</v>
      </c>
      <c r="Z6" s="21">
        <f t="shared" ref="Z6:AH6" si="4">IF(Z7="",NA(),Z7)</f>
        <v>104.13</v>
      </c>
      <c r="AA6" s="21">
        <f t="shared" si="4"/>
        <v>102.08</v>
      </c>
      <c r="AB6" s="21">
        <f t="shared" si="4"/>
        <v>102.98</v>
      </c>
      <c r="AC6" s="21">
        <f t="shared" si="4"/>
        <v>100.32</v>
      </c>
      <c r="AD6" s="21">
        <f t="shared" si="4"/>
        <v>101.72</v>
      </c>
      <c r="AE6" s="21">
        <f t="shared" si="4"/>
        <v>102.73</v>
      </c>
      <c r="AF6" s="21">
        <f t="shared" si="4"/>
        <v>105.78</v>
      </c>
      <c r="AG6" s="21">
        <f t="shared" si="4"/>
        <v>106.09</v>
      </c>
      <c r="AH6" s="21">
        <f t="shared" si="4"/>
        <v>106.44</v>
      </c>
      <c r="AI6" s="20" t="str">
        <f>IF(AI7="","",IF(AI7="-","【-】","【"&amp;SUBSTITUTE(TEXT(AI7,"#,##0.00"),"-","△")&amp;"】"))</f>
        <v>【104.54】</v>
      </c>
      <c r="AJ6" s="20">
        <f>IF(AJ7="",NA(),AJ7)</f>
        <v>0</v>
      </c>
      <c r="AK6" s="20">
        <f t="shared" ref="AK6:AS6" si="5">IF(AK7="",NA(),AK7)</f>
        <v>0</v>
      </c>
      <c r="AL6" s="20">
        <f t="shared" si="5"/>
        <v>0</v>
      </c>
      <c r="AM6" s="20">
        <f t="shared" si="5"/>
        <v>0</v>
      </c>
      <c r="AN6" s="20">
        <f t="shared" si="5"/>
        <v>0</v>
      </c>
      <c r="AO6" s="21">
        <f t="shared" si="5"/>
        <v>112.88</v>
      </c>
      <c r="AP6" s="21">
        <f t="shared" si="5"/>
        <v>94.97</v>
      </c>
      <c r="AQ6" s="21">
        <f t="shared" si="5"/>
        <v>63.96</v>
      </c>
      <c r="AR6" s="21">
        <f t="shared" si="5"/>
        <v>69.42</v>
      </c>
      <c r="AS6" s="21">
        <f t="shared" si="5"/>
        <v>72.86</v>
      </c>
      <c r="AT6" s="20" t="str">
        <f>IF(AT7="","",IF(AT7="-","【-】","【"&amp;SUBSTITUTE(TEXT(AT7,"#,##0.00"),"-","△")&amp;"】"))</f>
        <v>【65.93】</v>
      </c>
      <c r="AU6" s="21">
        <f>IF(AU7="",NA(),AU7)</f>
        <v>75.25</v>
      </c>
      <c r="AV6" s="21">
        <f t="shared" ref="AV6:BD6" si="6">IF(AV7="",NA(),AV7)</f>
        <v>71.81</v>
      </c>
      <c r="AW6" s="21">
        <f t="shared" si="6"/>
        <v>56.1</v>
      </c>
      <c r="AX6" s="21">
        <f t="shared" si="6"/>
        <v>41.64</v>
      </c>
      <c r="AY6" s="21">
        <f t="shared" si="6"/>
        <v>27.78</v>
      </c>
      <c r="AZ6" s="21">
        <f t="shared" si="6"/>
        <v>49.18</v>
      </c>
      <c r="BA6" s="21">
        <f t="shared" si="6"/>
        <v>47.72</v>
      </c>
      <c r="BB6" s="21">
        <f t="shared" si="6"/>
        <v>44.24</v>
      </c>
      <c r="BC6" s="21">
        <f t="shared" si="6"/>
        <v>43.07</v>
      </c>
      <c r="BD6" s="21">
        <f t="shared" si="6"/>
        <v>45.42</v>
      </c>
      <c r="BE6" s="20" t="str">
        <f>IF(BE7="","",IF(BE7="-","【-】","【"&amp;SUBSTITUTE(TEXT(BE7,"#,##0.00"),"-","△")&amp;"】"))</f>
        <v>【44.25】</v>
      </c>
      <c r="BF6" s="21">
        <f>IF(BF7="",NA(),BF7)</f>
        <v>358.02</v>
      </c>
      <c r="BG6" s="21">
        <f t="shared" ref="BG6:BO6" si="7">IF(BG7="",NA(),BG7)</f>
        <v>520.47</v>
      </c>
      <c r="BH6" s="21">
        <f t="shared" si="7"/>
        <v>715.42</v>
      </c>
      <c r="BI6" s="21">
        <f t="shared" si="7"/>
        <v>474</v>
      </c>
      <c r="BJ6" s="21">
        <f t="shared" si="7"/>
        <v>614.62</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75.16</v>
      </c>
      <c r="BR6" s="21">
        <f t="shared" ref="BR6:BZ6" si="8">IF(BR7="",NA(),BR7)</f>
        <v>73.650000000000006</v>
      </c>
      <c r="BS6" s="21">
        <f t="shared" si="8"/>
        <v>70.7</v>
      </c>
      <c r="BT6" s="21">
        <f t="shared" si="8"/>
        <v>71.39</v>
      </c>
      <c r="BU6" s="21">
        <f t="shared" si="8"/>
        <v>65.81</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255.86</v>
      </c>
      <c r="CC6" s="21">
        <f t="shared" ref="CC6:CK6" si="9">IF(CC7="",NA(),CC7)</f>
        <v>261.7</v>
      </c>
      <c r="CD6" s="21">
        <f t="shared" si="9"/>
        <v>272.68</v>
      </c>
      <c r="CE6" s="21">
        <f t="shared" si="9"/>
        <v>271.60000000000002</v>
      </c>
      <c r="CF6" s="21">
        <f t="shared" si="9"/>
        <v>296.42</v>
      </c>
      <c r="CG6" s="21">
        <f t="shared" si="9"/>
        <v>230.02</v>
      </c>
      <c r="CH6" s="21">
        <f t="shared" si="9"/>
        <v>228.47</v>
      </c>
      <c r="CI6" s="21">
        <f t="shared" si="9"/>
        <v>224.88</v>
      </c>
      <c r="CJ6" s="21">
        <f t="shared" si="9"/>
        <v>228.64</v>
      </c>
      <c r="CK6" s="21">
        <f t="shared" si="9"/>
        <v>239.46</v>
      </c>
      <c r="CL6" s="20" t="str">
        <f>IF(CL7="","",IF(CL7="-","【-】","【"&amp;SUBSTITUTE(TEXT(CL7,"#,##0.00"),"-","△")&amp;"】"))</f>
        <v>【220.62】</v>
      </c>
      <c r="CM6" s="21">
        <f>IF(CM7="",NA(),CM7)</f>
        <v>30.71</v>
      </c>
      <c r="CN6" s="21">
        <f t="shared" ref="CN6:CV6" si="10">IF(CN7="",NA(),CN7)</f>
        <v>29.84</v>
      </c>
      <c r="CO6" s="21">
        <f t="shared" si="10"/>
        <v>30.92</v>
      </c>
      <c r="CP6" s="21">
        <f t="shared" si="10"/>
        <v>29.66</v>
      </c>
      <c r="CQ6" s="21">
        <f t="shared" si="10"/>
        <v>27.47</v>
      </c>
      <c r="CR6" s="21">
        <f t="shared" si="10"/>
        <v>42.56</v>
      </c>
      <c r="CS6" s="21">
        <f t="shared" si="10"/>
        <v>42.47</v>
      </c>
      <c r="CT6" s="21">
        <f t="shared" si="10"/>
        <v>42.4</v>
      </c>
      <c r="CU6" s="21">
        <f t="shared" si="10"/>
        <v>42.28</v>
      </c>
      <c r="CV6" s="21">
        <f t="shared" si="10"/>
        <v>41.06</v>
      </c>
      <c r="CW6" s="20" t="str">
        <f>IF(CW7="","",IF(CW7="-","【-】","【"&amp;SUBSTITUTE(TEXT(CW7,"#,##0.00"),"-","△")&amp;"】"))</f>
        <v>【42.22】</v>
      </c>
      <c r="CX6" s="21">
        <f>IF(CX7="",NA(),CX7)</f>
        <v>92.9</v>
      </c>
      <c r="CY6" s="21">
        <f t="shared" ref="CY6:DG6" si="11">IF(CY7="",NA(),CY7)</f>
        <v>93.12</v>
      </c>
      <c r="CZ6" s="21">
        <f t="shared" si="11"/>
        <v>93.7</v>
      </c>
      <c r="DA6" s="21">
        <f t="shared" si="11"/>
        <v>93.45</v>
      </c>
      <c r="DB6" s="21">
        <f t="shared" si="11"/>
        <v>93.65</v>
      </c>
      <c r="DC6" s="21">
        <f t="shared" si="11"/>
        <v>83.32</v>
      </c>
      <c r="DD6" s="21">
        <f t="shared" si="11"/>
        <v>83.75</v>
      </c>
      <c r="DE6" s="21">
        <f t="shared" si="11"/>
        <v>84.19</v>
      </c>
      <c r="DF6" s="21">
        <f t="shared" si="11"/>
        <v>84.34</v>
      </c>
      <c r="DG6" s="21">
        <f t="shared" si="11"/>
        <v>84.34</v>
      </c>
      <c r="DH6" s="20" t="str">
        <f>IF(DH7="","",IF(DH7="-","【-】","【"&amp;SUBSTITUTE(TEXT(DH7,"#,##0.00"),"-","△")&amp;"】"))</f>
        <v>【85.67】</v>
      </c>
      <c r="DI6" s="21">
        <f>IF(DI7="",NA(),DI7)</f>
        <v>24.4</v>
      </c>
      <c r="DJ6" s="21">
        <f t="shared" ref="DJ6:DR6" si="12">IF(DJ7="",NA(),DJ7)</f>
        <v>26.96</v>
      </c>
      <c r="DK6" s="21">
        <f t="shared" si="12"/>
        <v>29.09</v>
      </c>
      <c r="DL6" s="21">
        <f t="shared" si="12"/>
        <v>31.7</v>
      </c>
      <c r="DM6" s="21">
        <f t="shared" si="12"/>
        <v>33.67</v>
      </c>
      <c r="DN6" s="21">
        <f t="shared" si="12"/>
        <v>24.68</v>
      </c>
      <c r="DO6" s="21">
        <f t="shared" si="12"/>
        <v>24.68</v>
      </c>
      <c r="DP6" s="21">
        <f t="shared" si="12"/>
        <v>21.36</v>
      </c>
      <c r="DQ6" s="21">
        <f t="shared" si="12"/>
        <v>22.79</v>
      </c>
      <c r="DR6" s="21">
        <f t="shared" si="12"/>
        <v>24.8</v>
      </c>
      <c r="DS6" s="20" t="str">
        <f>IF(DS7="","",IF(DS7="-","【-】","【"&amp;SUBSTITUTE(TEXT(DS7,"#,##0.00"),"-","△")&amp;"】"))</f>
        <v>【28.00】</v>
      </c>
      <c r="DT6" s="20">
        <f>IF(DT7="",NA(),DT7)</f>
        <v>0</v>
      </c>
      <c r="DU6" s="20">
        <f t="shared" ref="DU6:EC6" si="13">IF(DU7="",NA(),DU7)</f>
        <v>0</v>
      </c>
      <c r="DV6" s="20">
        <f t="shared" si="13"/>
        <v>0</v>
      </c>
      <c r="DW6" s="20">
        <f t="shared" si="13"/>
        <v>0</v>
      </c>
      <c r="DX6" s="20">
        <f t="shared" si="13"/>
        <v>0</v>
      </c>
      <c r="DY6" s="21">
        <f t="shared" si="13"/>
        <v>0.01</v>
      </c>
      <c r="DZ6" s="21">
        <f t="shared" si="13"/>
        <v>8.6199999999999992</v>
      </c>
      <c r="EA6" s="21">
        <f t="shared" si="13"/>
        <v>0.01</v>
      </c>
      <c r="EB6" s="21">
        <f t="shared" si="13"/>
        <v>0.01</v>
      </c>
      <c r="EC6" s="21">
        <f t="shared" si="13"/>
        <v>0.02</v>
      </c>
      <c r="ED6" s="20" t="str">
        <f>IF(ED7="","",IF(ED7="-","【-】","【"&amp;SUBSTITUTE(TEXT(ED7,"#,##0.00"),"-","△")&amp;"】"))</f>
        <v>【0.03】</v>
      </c>
      <c r="EE6" s="20">
        <f>IF(EE7="",NA(),EE7)</f>
        <v>0</v>
      </c>
      <c r="EF6" s="21">
        <f t="shared" ref="EF6:EN6" si="14">IF(EF7="",NA(),EF7)</f>
        <v>0.03</v>
      </c>
      <c r="EG6" s="20">
        <f t="shared" si="14"/>
        <v>0</v>
      </c>
      <c r="EH6" s="20">
        <f t="shared" si="14"/>
        <v>0</v>
      </c>
      <c r="EI6" s="20">
        <f t="shared" si="14"/>
        <v>0</v>
      </c>
      <c r="EJ6" s="21">
        <f t="shared" si="14"/>
        <v>0.13</v>
      </c>
      <c r="EK6" s="21">
        <f t="shared" si="14"/>
        <v>0.36</v>
      </c>
      <c r="EL6" s="21">
        <f t="shared" si="14"/>
        <v>0.39</v>
      </c>
      <c r="EM6" s="21">
        <f t="shared" si="14"/>
        <v>0.1</v>
      </c>
      <c r="EN6" s="21">
        <f t="shared" si="14"/>
        <v>0.08</v>
      </c>
      <c r="EO6" s="20" t="str">
        <f>IF(EO7="","",IF(EO7="-","【-】","【"&amp;SUBSTITUTE(TEXT(EO7,"#,##0.00"),"-","△")&amp;"】"))</f>
        <v>【0.13】</v>
      </c>
    </row>
    <row r="7" spans="1:148" s="22" customFormat="1" x14ac:dyDescent="0.15">
      <c r="A7" s="14"/>
      <c r="B7" s="23">
        <v>2022</v>
      </c>
      <c r="C7" s="23">
        <v>262013</v>
      </c>
      <c r="D7" s="23">
        <v>46</v>
      </c>
      <c r="E7" s="23">
        <v>17</v>
      </c>
      <c r="F7" s="23">
        <v>4</v>
      </c>
      <c r="G7" s="23">
        <v>0</v>
      </c>
      <c r="H7" s="23" t="s">
        <v>96</v>
      </c>
      <c r="I7" s="23" t="s">
        <v>97</v>
      </c>
      <c r="J7" s="23" t="s">
        <v>98</v>
      </c>
      <c r="K7" s="23" t="s">
        <v>99</v>
      </c>
      <c r="L7" s="23" t="s">
        <v>100</v>
      </c>
      <c r="M7" s="23" t="s">
        <v>101</v>
      </c>
      <c r="N7" s="24" t="s">
        <v>102</v>
      </c>
      <c r="O7" s="24">
        <v>66.459999999999994</v>
      </c>
      <c r="P7" s="24">
        <v>6.68</v>
      </c>
      <c r="Q7" s="24">
        <v>100</v>
      </c>
      <c r="R7" s="24">
        <v>3650</v>
      </c>
      <c r="S7" s="24">
        <v>76075</v>
      </c>
      <c r="T7" s="24">
        <v>552.54</v>
      </c>
      <c r="U7" s="24">
        <v>137.68</v>
      </c>
      <c r="V7" s="24">
        <v>5038</v>
      </c>
      <c r="W7" s="24">
        <v>2.91</v>
      </c>
      <c r="X7" s="24">
        <v>1731.27</v>
      </c>
      <c r="Y7" s="24">
        <v>105.04</v>
      </c>
      <c r="Z7" s="24">
        <v>104.13</v>
      </c>
      <c r="AA7" s="24">
        <v>102.08</v>
      </c>
      <c r="AB7" s="24">
        <v>102.98</v>
      </c>
      <c r="AC7" s="24">
        <v>100.32</v>
      </c>
      <c r="AD7" s="24">
        <v>101.72</v>
      </c>
      <c r="AE7" s="24">
        <v>102.73</v>
      </c>
      <c r="AF7" s="24">
        <v>105.78</v>
      </c>
      <c r="AG7" s="24">
        <v>106.09</v>
      </c>
      <c r="AH7" s="24">
        <v>106.44</v>
      </c>
      <c r="AI7" s="24">
        <v>104.54</v>
      </c>
      <c r="AJ7" s="24">
        <v>0</v>
      </c>
      <c r="AK7" s="24">
        <v>0</v>
      </c>
      <c r="AL7" s="24">
        <v>0</v>
      </c>
      <c r="AM7" s="24">
        <v>0</v>
      </c>
      <c r="AN7" s="24">
        <v>0</v>
      </c>
      <c r="AO7" s="24">
        <v>112.88</v>
      </c>
      <c r="AP7" s="24">
        <v>94.97</v>
      </c>
      <c r="AQ7" s="24">
        <v>63.96</v>
      </c>
      <c r="AR7" s="24">
        <v>69.42</v>
      </c>
      <c r="AS7" s="24">
        <v>72.86</v>
      </c>
      <c r="AT7" s="24">
        <v>65.930000000000007</v>
      </c>
      <c r="AU7" s="24">
        <v>75.25</v>
      </c>
      <c r="AV7" s="24">
        <v>71.81</v>
      </c>
      <c r="AW7" s="24">
        <v>56.1</v>
      </c>
      <c r="AX7" s="24">
        <v>41.64</v>
      </c>
      <c r="AY7" s="24">
        <v>27.78</v>
      </c>
      <c r="AZ7" s="24">
        <v>49.18</v>
      </c>
      <c r="BA7" s="24">
        <v>47.72</v>
      </c>
      <c r="BB7" s="24">
        <v>44.24</v>
      </c>
      <c r="BC7" s="24">
        <v>43.07</v>
      </c>
      <c r="BD7" s="24">
        <v>45.42</v>
      </c>
      <c r="BE7" s="24">
        <v>44.25</v>
      </c>
      <c r="BF7" s="24">
        <v>358.02</v>
      </c>
      <c r="BG7" s="24">
        <v>520.47</v>
      </c>
      <c r="BH7" s="24">
        <v>715.42</v>
      </c>
      <c r="BI7" s="24">
        <v>474</v>
      </c>
      <c r="BJ7" s="24">
        <v>614.62</v>
      </c>
      <c r="BK7" s="24">
        <v>1194.1500000000001</v>
      </c>
      <c r="BL7" s="24">
        <v>1206.79</v>
      </c>
      <c r="BM7" s="24">
        <v>1258.43</v>
      </c>
      <c r="BN7" s="24">
        <v>1163.75</v>
      </c>
      <c r="BO7" s="24">
        <v>1195.47</v>
      </c>
      <c r="BP7" s="24">
        <v>1182.1099999999999</v>
      </c>
      <c r="BQ7" s="24">
        <v>75.16</v>
      </c>
      <c r="BR7" s="24">
        <v>73.650000000000006</v>
      </c>
      <c r="BS7" s="24">
        <v>70.7</v>
      </c>
      <c r="BT7" s="24">
        <v>71.39</v>
      </c>
      <c r="BU7" s="24">
        <v>65.81</v>
      </c>
      <c r="BV7" s="24">
        <v>72.260000000000005</v>
      </c>
      <c r="BW7" s="24">
        <v>71.84</v>
      </c>
      <c r="BX7" s="24">
        <v>73.36</v>
      </c>
      <c r="BY7" s="24">
        <v>72.599999999999994</v>
      </c>
      <c r="BZ7" s="24">
        <v>69.430000000000007</v>
      </c>
      <c r="CA7" s="24">
        <v>73.78</v>
      </c>
      <c r="CB7" s="24">
        <v>255.86</v>
      </c>
      <c r="CC7" s="24">
        <v>261.7</v>
      </c>
      <c r="CD7" s="24">
        <v>272.68</v>
      </c>
      <c r="CE7" s="24">
        <v>271.60000000000002</v>
      </c>
      <c r="CF7" s="24">
        <v>296.42</v>
      </c>
      <c r="CG7" s="24">
        <v>230.02</v>
      </c>
      <c r="CH7" s="24">
        <v>228.47</v>
      </c>
      <c r="CI7" s="24">
        <v>224.88</v>
      </c>
      <c r="CJ7" s="24">
        <v>228.64</v>
      </c>
      <c r="CK7" s="24">
        <v>239.46</v>
      </c>
      <c r="CL7" s="24">
        <v>220.62</v>
      </c>
      <c r="CM7" s="24">
        <v>30.71</v>
      </c>
      <c r="CN7" s="24">
        <v>29.84</v>
      </c>
      <c r="CO7" s="24">
        <v>30.92</v>
      </c>
      <c r="CP7" s="24">
        <v>29.66</v>
      </c>
      <c r="CQ7" s="24">
        <v>27.47</v>
      </c>
      <c r="CR7" s="24">
        <v>42.56</v>
      </c>
      <c r="CS7" s="24">
        <v>42.47</v>
      </c>
      <c r="CT7" s="24">
        <v>42.4</v>
      </c>
      <c r="CU7" s="24">
        <v>42.28</v>
      </c>
      <c r="CV7" s="24">
        <v>41.06</v>
      </c>
      <c r="CW7" s="24">
        <v>42.22</v>
      </c>
      <c r="CX7" s="24">
        <v>92.9</v>
      </c>
      <c r="CY7" s="24">
        <v>93.12</v>
      </c>
      <c r="CZ7" s="24">
        <v>93.7</v>
      </c>
      <c r="DA7" s="24">
        <v>93.45</v>
      </c>
      <c r="DB7" s="24">
        <v>93.65</v>
      </c>
      <c r="DC7" s="24">
        <v>83.32</v>
      </c>
      <c r="DD7" s="24">
        <v>83.75</v>
      </c>
      <c r="DE7" s="24">
        <v>84.19</v>
      </c>
      <c r="DF7" s="24">
        <v>84.34</v>
      </c>
      <c r="DG7" s="24">
        <v>84.34</v>
      </c>
      <c r="DH7" s="24">
        <v>85.67</v>
      </c>
      <c r="DI7" s="24">
        <v>24.4</v>
      </c>
      <c r="DJ7" s="24">
        <v>26.96</v>
      </c>
      <c r="DK7" s="24">
        <v>29.09</v>
      </c>
      <c r="DL7" s="24">
        <v>31.7</v>
      </c>
      <c r="DM7" s="24">
        <v>33.67</v>
      </c>
      <c r="DN7" s="24">
        <v>24.68</v>
      </c>
      <c r="DO7" s="24">
        <v>24.68</v>
      </c>
      <c r="DP7" s="24">
        <v>21.36</v>
      </c>
      <c r="DQ7" s="24">
        <v>22.79</v>
      </c>
      <c r="DR7" s="24">
        <v>24.8</v>
      </c>
      <c r="DS7" s="24">
        <v>28</v>
      </c>
      <c r="DT7" s="24">
        <v>0</v>
      </c>
      <c r="DU7" s="24">
        <v>0</v>
      </c>
      <c r="DV7" s="24">
        <v>0</v>
      </c>
      <c r="DW7" s="24">
        <v>0</v>
      </c>
      <c r="DX7" s="24">
        <v>0</v>
      </c>
      <c r="DY7" s="24">
        <v>0.01</v>
      </c>
      <c r="DZ7" s="24">
        <v>8.6199999999999992</v>
      </c>
      <c r="EA7" s="24">
        <v>0.01</v>
      </c>
      <c r="EB7" s="24">
        <v>0.01</v>
      </c>
      <c r="EC7" s="24">
        <v>0.02</v>
      </c>
      <c r="ED7" s="24">
        <v>0.03</v>
      </c>
      <c r="EE7" s="24">
        <v>0</v>
      </c>
      <c r="EF7" s="24">
        <v>0.03</v>
      </c>
      <c r="EG7" s="24">
        <v>0</v>
      </c>
      <c r="EH7" s="24">
        <v>0</v>
      </c>
      <c r="EI7" s="24">
        <v>0</v>
      </c>
      <c r="EJ7" s="24">
        <v>0.13</v>
      </c>
      <c r="EK7" s="24">
        <v>0.36</v>
      </c>
      <c r="EL7" s="24">
        <v>0.39</v>
      </c>
      <c r="EM7" s="24">
        <v>0.1</v>
      </c>
      <c r="EN7" s="24">
        <v>0.08</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福知山市上下水道部</cp:lastModifiedBy>
  <cp:lastPrinted>2024-02-05T02:44:35Z</cp:lastPrinted>
  <dcterms:created xsi:type="dcterms:W3CDTF">2023-12-12T00:56:57Z</dcterms:created>
  <dcterms:modified xsi:type="dcterms:W3CDTF">2024-02-05T02:45:41Z</dcterms:modified>
  <cp:category/>
</cp:coreProperties>
</file>