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dsT2monHvkTTP2IvKIC3DAyLChpzoQ3jb7oA/0Vbx2eJSVapKHCytP2e06HNIqzPfnlkD2V6hqt190L+y3khQ==" workbookSaltValue="yot5yj0qaCzCi7ToOsxDW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LP10" i="4"/>
  <c r="JW10" i="4"/>
  <c r="ID10" i="4"/>
  <c r="FZ10" i="4"/>
  <c r="CN10" i="4"/>
  <c r="AU10" i="4"/>
  <c r="B10" i="4"/>
  <c r="JW8" i="4"/>
  <c r="ID8" i="4"/>
  <c r="FZ8" i="4"/>
  <c r="CN8" i="4"/>
  <c r="AU8" i="4"/>
  <c r="B8" i="4"/>
  <c r="HM78" i="4" l="1"/>
  <c r="FL54" i="4"/>
  <c r="FL32" i="4"/>
  <c r="BX32" i="4"/>
  <c r="CS78" i="4"/>
  <c r="BX54" i="4"/>
  <c r="MN54" i="4"/>
  <c r="MN32" i="4"/>
  <c r="MH78" i="4"/>
  <c r="IZ54" i="4"/>
  <c r="IZ32" i="4"/>
  <c r="C11" i="5"/>
  <c r="D11" i="5"/>
  <c r="E11" i="5"/>
  <c r="B11" i="5"/>
  <c r="DS32" i="4" l="1"/>
  <c r="AN78" i="4"/>
  <c r="AE54" i="4"/>
  <c r="AE32" i="4"/>
  <c r="KU54" i="4"/>
  <c r="KU32" i="4"/>
  <c r="KC78" i="4"/>
  <c r="HG54" i="4"/>
  <c r="HG32" i="4"/>
  <c r="FH78" i="4"/>
  <c r="DS54" i="4"/>
  <c r="JJ78" i="4"/>
  <c r="EO78" i="4"/>
  <c r="DD54" i="4"/>
  <c r="DD32" i="4"/>
  <c r="U78" i="4"/>
  <c r="P54" i="4"/>
  <c r="P32" i="4"/>
  <c r="KF54" i="4"/>
  <c r="KF32" i="4"/>
  <c r="GR54" i="4"/>
  <c r="GR32" i="4"/>
  <c r="LO78" i="4"/>
  <c r="IK54" i="4"/>
  <c r="IK32" i="4"/>
  <c r="GT78" i="4"/>
  <c r="EW54" i="4"/>
  <c r="EW32" i="4"/>
  <c r="BZ78" i="4"/>
  <c r="BI54" i="4"/>
  <c r="BI32"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<sst xmlns="http://schemas.openxmlformats.org/spreadsheetml/2006/main" count="327" uniqueCount="180">
  <si>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</si>
  <si>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</si>
  <si>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</si>
  <si>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</si>
  <si>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</si>
  <si>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</si>
  <si>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</si>
  <si>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</si>
  <si>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</si>
  <si>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</si>
  <si>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</si>
  <si>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</si>
  <si>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</si>
  <si>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</si>
  <si>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</si>
  <si>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</si>
  <si>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</si>
  <si>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</si>
  <si>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</si>
  <si>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</si>
  <si>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</si>
  <si>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</si>
  <si>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</si>
  <si>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</si>
  <si>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</si>
  <si>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</si>
  <si>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</si>
  <si>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</si>
  <si>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</si>
  <si>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</si>
  <si>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</si>
  <si>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</si>
  <si>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</si>
  <si>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</si>
  <si>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</si>
  <si>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</si>
  <si>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</si>
  <si>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</si>
  <si>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</si>
  <si>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</si>
  <si>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</si>
  <si>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</si>
  <si>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</si>
  <si>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</si>
  <si>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</si>
  <si>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</si>
  <si>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</si>
  <si>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</si>
  <si>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</si>
  <si>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</si>
  <si>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</si>
  <si>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</si>
  <si>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</si>
  <si>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</si>
  <si>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</si>
  <si>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</si>
  <si>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</si>
  <si>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</si>
  <si>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</si>
  <si>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</si>
  <si>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</si>
  <si>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</si>
  <si>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</si>
  <si>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</si>
  <si>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</si>
  <si>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</si>
  <si>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</si>
  <si>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</si>
  <si>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</si>
  <si>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</si>
  <si>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</si>
  <si>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</si>
  <si>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</si>
  <si>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</si>
  <si>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</si>
  <si>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</si>
  <si>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</si>
  <si>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</si>
  <si>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</si>
  <si>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</si>
  <si>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</si>
  <si>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</si>
  <si>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</si>
  <si>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</si>
  <si>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</si>
  <si>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</si>
  <si>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</si>
  <si>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</si>
  <si>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</si>
  <si>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</si>
  <si>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</si>
  <si>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</si>
  <si>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</si>
  <si>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</si>
  <si>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</si>
  <si>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</si>
  <si>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</si>
  <si>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</si>
  <si>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</si>
  <si>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</si>
  <si>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</si>
  <si>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</si>
  <si>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</si>
  <si>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</si>
  <si>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</si>
  <si>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</si>
  <si>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</si>
  <si>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</si>
  <si>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</si>
  <si>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</si>
  <si>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</si>
  <si>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</si>
  <si>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</si>
  <si>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</si>
  <si>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</si>
  <si>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</si>
  <si>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</si>
  <si>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</si>
  <si>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</si>
  <si>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</si>
  <si>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</si>
  <si>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</si>
  <si>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</si>
  <si>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</si>
  <si>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</si>
  <si>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</si>
  <si>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</si>
  <si>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</si>
  <si>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</si>
  <si>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</si>
  <si>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</si>
  <si>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</si>
  <si>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</si>
  <si>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</si>
  <si>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</si>
  <si>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</si>
  <si>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</si>
  <si>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</si>
  <si>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</si>
  <si>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</si>
  <si>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</si>
  <si>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</si>
  <si>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</si>
  <si>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</si>
  <si>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</si>
  <si>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</si>
  <si>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</si>
  <si>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</si>
  <si>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</si>
  <si>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</si>
  <si>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</si>
  <si>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</si>
  <si>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</si>
  <si>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</si>
  <si>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</si>
  <si>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</si>
  <si>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</si>
  <si>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</si>
  <si>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国民健康保険山城病院組合</t>
  </si>
  <si>
    <t>京都山城総合医療センター</t>
  </si>
  <si>
    <t>当然財務</t>
  </si>
  <si>
    <t>病院事業</t>
  </si>
  <si>
    <t>一般病院</t>
  </si>
  <si>
    <t>300床以上～400床未満</t>
  </si>
  <si>
    <t>非設置</t>
  </si>
  <si>
    <t>直営</t>
  </si>
  <si>
    <t>対象</t>
  </si>
  <si>
    <t>ド 透 I 未 訓</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</si>
  <si>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</si>
  <si>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</si>
  <si>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</si>
  <si>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</si>
  <si>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</si>
  <si>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</si>
  <si>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</si>
  <si>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</si>
  <si>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山城南圏域における、唯一の中核的公立病院として、救急医療及び小児・周産期医療などの不採算部門にかかわる政策的医療をはじめ、感染症医療や災害医療等を担っている。
　令和3年度においても引き続き、第二種感染症指定医療機関として、新型コロナウイルス感染症患者の受け入れや、発熱外来等を実施し、地域の感染症医療の中心的な役割を担い、感染拡大防止に資することができた。
　また、地域医療支援病院として、地域の医療機関等との密接な連携や専門外来・入院等の面で地域医療の中核的な役割を担っている。</t>
    <rPh sb="92" eb="93">
      <t>ヒ</t>
    </rPh>
    <rPh sb="94" eb="95">
      <t>ツヅ</t>
    </rPh>
    <rPh sb="122" eb="125">
      <t>カンセンショウ</t>
    </rPh>
    <rPh sb="134" eb="136">
      <t>ハツネツ</t>
    </rPh>
    <rPh sb="136" eb="138">
      <t>ガイライ</t>
    </rPh>
    <phoneticPr fontId="5"/>
  </si>
  <si>
    <t>　有形固定資産の更新については、新公立病院改革プラン等で策定した投資計画に基づき、適切に管理しており、経営指標においても類似団体との平均値と比較し、大幅な乖離は無い。
　今後も経営状況を鑑みながら、山城南医療圏の医療需要に対して、地域に必要な医療機能を確保し、政策医療や良質な医療を安定的かつ継続的に提供するために、有形固定資産の適切な更新・整備を図りたい。</t>
    <phoneticPr fontId="5"/>
  </si>
  <si>
    <t>　収益的収支については、コロナ禍においても入院・外来診療に積極的に取り組み、またコロナ対応に関わる補助金等の交付もあり、黒字決算となった。
　今後は、公立病院経営強化プラン（第五次経営計画）に基づき、地域医療支援病院として適切なマンパワーの充実、中核病院としての主要な医療機器等の更新・整備を図るとともに、さらなる経営の改善に努める。
　また、引き続き京都府南部の唯一の公立病院として地域医療の拠点としての役割を果たすため、高齢化の進行に伴い増加する疾患への対応、救急医療の受入強化等を推進していく事が重要と考える。</t>
    <rPh sb="15" eb="16">
      <t>カ</t>
    </rPh>
    <rPh sb="21" eb="23">
      <t>ニュウイン</t>
    </rPh>
    <rPh sb="24" eb="26">
      <t>ガイライ</t>
    </rPh>
    <rPh sb="26" eb="28">
      <t>シンリョウ</t>
    </rPh>
    <rPh sb="29" eb="32">
      <t>セッキョクテキ</t>
    </rPh>
    <rPh sb="33" eb="34">
      <t>ト</t>
    </rPh>
    <rPh sb="35" eb="36">
      <t>ク</t>
    </rPh>
    <rPh sb="43" eb="45">
      <t>タイオウ</t>
    </rPh>
    <rPh sb="46" eb="47">
      <t>カカ</t>
    </rPh>
    <rPh sb="49" eb="53">
      <t>ホジョキントウ</t>
    </rPh>
    <rPh sb="54" eb="56">
      <t>コウフ</t>
    </rPh>
    <rPh sb="60" eb="61">
      <t>クロ</t>
    </rPh>
    <rPh sb="79" eb="81">
      <t>ケイエイ</t>
    </rPh>
    <rPh sb="81" eb="83">
      <t>キョウカ</t>
    </rPh>
    <rPh sb="87" eb="88">
      <t>ダイ</t>
    </rPh>
    <rPh sb="88" eb="90">
      <t>５ジ</t>
    </rPh>
    <phoneticPr fontId="5"/>
  </si>
  <si>
    <t>　令和３年度決算においては、コロナ禍に伴う受診控え等の影響が軽減され、また、発熱外来の体制強化、コロナ患者専用病床の拡充により、コロナ対応に関わる補助金が増加したこと等から「材料費対医業収益比率」を除く全ての指標において、前年度比で改善する結果となった。
　なお、「材料費対医業収益比率」の上昇については、外来化学療法の増加等、高額な薬品費の増加による影響等が考えられる。
　以上、引き続きマンパワー充実による受入体制の整備、救急搬送受容率の強化、地域医療機関との連携強化等を推進し、健全経営に努めたい。</t>
    <rPh sb="17" eb="18">
      <t>カ</t>
    </rPh>
    <rPh sb="27" eb="29">
      <t>エイキョウ</t>
    </rPh>
    <rPh sb="30" eb="32">
      <t>ケイゲン</t>
    </rPh>
    <rPh sb="38" eb="40">
      <t>ハツネツ</t>
    </rPh>
    <rPh sb="40" eb="42">
      <t>ガイライ</t>
    </rPh>
    <rPh sb="43" eb="45">
      <t>タイセイ</t>
    </rPh>
    <rPh sb="45" eb="47">
      <t>キョウカ</t>
    </rPh>
    <rPh sb="51" eb="53">
      <t>カンジャ</t>
    </rPh>
    <rPh sb="53" eb="55">
      <t>センヨウ</t>
    </rPh>
    <rPh sb="55" eb="57">
      <t>ビョウショウ</t>
    </rPh>
    <rPh sb="58" eb="60">
      <t>カクジュウ</t>
    </rPh>
    <rPh sb="73" eb="76">
      <t>ホジョキン</t>
    </rPh>
    <rPh sb="77" eb="79">
      <t>ゾウカ</t>
    </rPh>
    <rPh sb="83" eb="84">
      <t>ナド</t>
    </rPh>
    <rPh sb="87" eb="90">
      <t>ザイリョウヒ</t>
    </rPh>
    <rPh sb="90" eb="91">
      <t>タイ</t>
    </rPh>
    <rPh sb="91" eb="93">
      <t>イギョウ</t>
    </rPh>
    <rPh sb="93" eb="95">
      <t>シュウエキ</t>
    </rPh>
    <rPh sb="95" eb="97">
      <t>ヒリツ</t>
    </rPh>
    <rPh sb="116" eb="118">
      <t>カイゼン</t>
    </rPh>
    <rPh sb="153" eb="155">
      <t>ガイライ</t>
    </rPh>
    <rPh sb="155" eb="157">
      <t>カガク</t>
    </rPh>
    <rPh sb="157" eb="159">
      <t>リョウホウ</t>
    </rPh>
    <rPh sb="169" eb="170">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</si>
</sst>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70.2</c:v>
                </c:pt>
                <c:pt idx="1">
                  <c:v>70.8</c:v>
                </c:pt>
                <c:pt idx="2">
                  <c:v>72.400000000000006</c:v>
                </c:pt>
                <c:pt idx="3">
                  <c:v>66.3</c:v>
                </c:pt>
                <c:pt idx="4">
                  <c:v>67.599999999999994</c:v>
                </c:pt>
              </c:numCache>
            </c:numRef>
          </c:val>
          <c:extLst xmlns:c16r2="http://schemas.microsoft.com/office/drawing/2015/06/chart">
            <c:ext xmlns:c16="http://schemas.microsoft.com/office/drawing/2014/chart" uri="{C3380CC4-5D6E-409C-BE32-E72D297353CC}">
              <c16:uniqueId val="{00000000-1CDF-435A-B6C4-B337B9C9B6D5}"/>
            </c:ext>
          </c:extLst>
        </c:ser>
        <c:dLbls>
          <c:showLegendKey val="0"/>
          <c:showVal val="0"/>
          <c:showCatName val="0"/>
          <c:showSerName val="0"/>
          <c:showPercent val="0"/>
          <c:showBubbleSize val="0"/>
        </c:dLbls>
        <c:gapWidth val="150"/>
        <c:axId val="93079424"/>
        <c:axId val="930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xmlns:c16r2="http://schemas.microsoft.com/office/drawing/2015/06/chart">
            <c:ext xmlns:c16="http://schemas.microsoft.com/office/drawing/2014/chart" uri="{C3380CC4-5D6E-409C-BE32-E72D297353CC}">
              <c16:uniqueId val="{00000001-1CDF-435A-B6C4-B337B9C9B6D5}"/>
            </c:ext>
          </c:extLst>
        </c:ser>
        <c:dLbls>
          <c:showLegendKey val="0"/>
          <c:showVal val="0"/>
          <c:showCatName val="0"/>
          <c:showSerName val="0"/>
          <c:showPercent val="0"/>
          <c:showBubbleSize val="0"/>
        </c:dLbls>
        <c:marker val="1"/>
        <c:smooth val="0"/>
        <c:axId val="93079424"/>
        <c:axId val="93097984"/>
      </c:lineChart>
      <c:catAx>
        <c:axId val="93079424"/>
        <c:scaling>
          <c:orientation val="minMax"/>
        </c:scaling>
        <c:delete val="1"/>
        <c:axPos val="b"/>
        <c:numFmt formatCode="General" sourceLinked="1"/>
        <c:majorTickMark val="none"/>
        <c:minorTickMark val="none"/>
        <c:tickLblPos val="none"/>
        <c:crossAx val="93097984"/>
        <c:crosses val="autoZero"/>
        <c:auto val="1"/>
        <c:lblAlgn val="ctr"/>
        <c:lblOffset val="100"/>
        <c:noMultiLvlLbl val="1"/>
      </c:catAx>
      <c:valAx>
        <c:axId val="9309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c:v>
                </c:pt>
                <c:pt idx="1">
                  <c:v>8.6</c:v>
                </c:pt>
                <c:pt idx="2">
                  <c:v>8.1999999999999993</c:v>
                </c:pt>
                <c:pt idx="3">
                  <c:v>10.3</c:v>
                </c:pt>
                <c:pt idx="4">
                  <c:v>4.8</c:v>
                </c:pt>
              </c:numCache>
            </c:numRef>
          </c:val>
          <c:extLst xmlns:c16r2="http://schemas.microsoft.com/office/drawing/2015/06/chart">
            <c:ext xmlns:c16="http://schemas.microsoft.com/office/drawing/2014/chart" uri="{C3380CC4-5D6E-409C-BE32-E72D297353CC}">
              <c16:uniqueId val="{00000000-B61F-4AB4-BF46-52310A28C9BD}"/>
            </c:ext>
          </c:extLst>
        </c:ser>
        <c:dLbls>
          <c:showLegendKey val="0"/>
          <c:showVal val="0"/>
          <c:showCatName val="0"/>
          <c:showSerName val="0"/>
          <c:showPercent val="0"/>
          <c:showBubbleSize val="0"/>
        </c:dLbls>
        <c:gapWidth val="150"/>
        <c:axId val="97539968"/>
        <c:axId val="975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xmlns:c16r2="http://schemas.microsoft.com/office/drawing/2015/06/chart">
            <c:ext xmlns:c16="http://schemas.microsoft.com/office/drawing/2014/chart" uri="{C3380CC4-5D6E-409C-BE32-E72D297353CC}">
              <c16:uniqueId val="{00000001-B61F-4AB4-BF46-52310A28C9BD}"/>
            </c:ext>
          </c:extLst>
        </c:ser>
        <c:dLbls>
          <c:showLegendKey val="0"/>
          <c:showVal val="0"/>
          <c:showCatName val="0"/>
          <c:showSerName val="0"/>
          <c:showPercent val="0"/>
          <c:showBubbleSize val="0"/>
        </c:dLbls>
        <c:marker val="1"/>
        <c:smooth val="0"/>
        <c:axId val="97539968"/>
        <c:axId val="97550336"/>
      </c:lineChart>
      <c:catAx>
        <c:axId val="97539968"/>
        <c:scaling>
          <c:orientation val="minMax"/>
        </c:scaling>
        <c:delete val="1"/>
        <c:axPos val="b"/>
        <c:numFmt formatCode="General" sourceLinked="1"/>
        <c:majorTickMark val="none"/>
        <c:minorTickMark val="none"/>
        <c:tickLblPos val="none"/>
        <c:crossAx val="97550336"/>
        <c:crosses val="autoZero"/>
        <c:auto val="1"/>
        <c:lblAlgn val="ctr"/>
        <c:lblOffset val="100"/>
        <c:noMultiLvlLbl val="1"/>
      </c:catAx>
      <c:valAx>
        <c:axId val="9755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3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95.6</c:v>
                </c:pt>
                <c:pt idx="1">
                  <c:v>97.1</c:v>
                </c:pt>
                <c:pt idx="2">
                  <c:v>97.5</c:v>
                </c:pt>
                <c:pt idx="3">
                  <c:v>91.9</c:v>
                </c:pt>
                <c:pt idx="4">
                  <c:v>93.7</c:v>
                </c:pt>
              </c:numCache>
            </c:numRef>
          </c:val>
          <c:extLst xmlns:c16r2="http://schemas.microsoft.com/office/drawing/2015/06/chart">
            <c:ext xmlns:c16="http://schemas.microsoft.com/office/drawing/2014/chart" uri="{C3380CC4-5D6E-409C-BE32-E72D297353CC}">
              <c16:uniqueId val="{00000000-5B04-46D2-BFEB-FF5F67B28E0B}"/>
            </c:ext>
          </c:extLst>
        </c:ser>
        <c:dLbls>
          <c:showLegendKey val="0"/>
          <c:showVal val="0"/>
          <c:showCatName val="0"/>
          <c:showSerName val="0"/>
          <c:showPercent val="0"/>
          <c:showBubbleSize val="0"/>
        </c:dLbls>
        <c:gapWidth val="150"/>
        <c:axId val="97584640"/>
        <c:axId val="975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xmlns:c16r2="http://schemas.microsoft.com/office/drawing/2015/06/chart">
            <c:ext xmlns:c16="http://schemas.microsoft.com/office/drawing/2014/chart" uri="{C3380CC4-5D6E-409C-BE32-E72D297353CC}">
              <c16:uniqueId val="{00000001-5B04-46D2-BFEB-FF5F67B28E0B}"/>
            </c:ext>
          </c:extLst>
        </c:ser>
        <c:dLbls>
          <c:showLegendKey val="0"/>
          <c:showVal val="0"/>
          <c:showCatName val="0"/>
          <c:showSerName val="0"/>
          <c:showPercent val="0"/>
          <c:showBubbleSize val="0"/>
        </c:dLbls>
        <c:marker val="1"/>
        <c:smooth val="0"/>
        <c:axId val="97584640"/>
        <c:axId val="97586560"/>
      </c:lineChart>
      <c:catAx>
        <c:axId val="97584640"/>
        <c:scaling>
          <c:orientation val="minMax"/>
        </c:scaling>
        <c:delete val="1"/>
        <c:axPos val="b"/>
        <c:numFmt formatCode="General" sourceLinked="1"/>
        <c:majorTickMark val="none"/>
        <c:minorTickMark val="none"/>
        <c:tickLblPos val="none"/>
        <c:crossAx val="97586560"/>
        <c:crosses val="autoZero"/>
        <c:auto val="1"/>
        <c:lblAlgn val="ctr"/>
        <c:lblOffset val="100"/>
        <c:noMultiLvlLbl val="1"/>
      </c:catAx>
      <c:valAx>
        <c:axId val="9758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8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99.2</c:v>
                </c:pt>
                <c:pt idx="1">
                  <c:v>100.4</c:v>
                </c:pt>
                <c:pt idx="2">
                  <c:v>100.6</c:v>
                </c:pt>
                <c:pt idx="3">
                  <c:v>99</c:v>
                </c:pt>
                <c:pt idx="4">
                  <c:v>104.9</c:v>
                </c:pt>
              </c:numCache>
            </c:numRef>
          </c:val>
          <c:extLst xmlns:c16r2="http://schemas.microsoft.com/office/drawing/2015/06/chart">
            <c:ext xmlns:c16="http://schemas.microsoft.com/office/drawing/2014/chart" uri="{C3380CC4-5D6E-409C-BE32-E72D297353CC}">
              <c16:uniqueId val="{00000000-B80A-4B49-9F92-7239762704EE}"/>
            </c:ext>
          </c:extLst>
        </c:ser>
        <c:dLbls>
          <c:showLegendKey val="0"/>
          <c:showVal val="0"/>
          <c:showCatName val="0"/>
          <c:showSerName val="0"/>
          <c:showPercent val="0"/>
          <c:showBubbleSize val="0"/>
        </c:dLbls>
        <c:gapWidth val="150"/>
        <c:axId val="97633408"/>
        <c:axId val="976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xmlns:c16r2="http://schemas.microsoft.com/office/drawing/2015/06/chart">
            <c:ext xmlns:c16="http://schemas.microsoft.com/office/drawing/2014/chart" uri="{C3380CC4-5D6E-409C-BE32-E72D297353CC}">
              <c16:uniqueId val="{00000001-B80A-4B49-9F92-7239762704EE}"/>
            </c:ext>
          </c:extLst>
        </c:ser>
        <c:dLbls>
          <c:showLegendKey val="0"/>
          <c:showVal val="0"/>
          <c:showCatName val="0"/>
          <c:showSerName val="0"/>
          <c:showPercent val="0"/>
          <c:showBubbleSize val="0"/>
        </c:dLbls>
        <c:marker val="1"/>
        <c:smooth val="0"/>
        <c:axId val="97633408"/>
        <c:axId val="97635328"/>
      </c:lineChart>
      <c:catAx>
        <c:axId val="97633408"/>
        <c:scaling>
          <c:orientation val="minMax"/>
        </c:scaling>
        <c:delete val="1"/>
        <c:axPos val="b"/>
        <c:numFmt formatCode="General" sourceLinked="1"/>
        <c:majorTickMark val="none"/>
        <c:minorTickMark val="none"/>
        <c:tickLblPos val="none"/>
        <c:crossAx val="97635328"/>
        <c:crosses val="autoZero"/>
        <c:auto val="1"/>
        <c:lblAlgn val="ctr"/>
        <c:lblOffset val="100"/>
        <c:noMultiLvlLbl val="1"/>
      </c:catAx>
      <c:valAx>
        <c:axId val="976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76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c:v>
                </c:pt>
                <c:pt idx="1">
                  <c:v>48.6</c:v>
                </c:pt>
                <c:pt idx="2">
                  <c:v>49</c:v>
                </c:pt>
                <c:pt idx="3">
                  <c:v>50</c:v>
                </c:pt>
                <c:pt idx="4">
                  <c:v>52.8</c:v>
                </c:pt>
              </c:numCache>
            </c:numRef>
          </c:val>
          <c:extLst xmlns:c16r2="http://schemas.microsoft.com/office/drawing/2015/06/chart">
            <c:ext xmlns:c16="http://schemas.microsoft.com/office/drawing/2014/chart" uri="{C3380CC4-5D6E-409C-BE32-E72D297353CC}">
              <c16:uniqueId val="{00000000-D7E4-42DB-9043-359A6E327B69}"/>
            </c:ext>
          </c:extLst>
        </c:ser>
        <c:dLbls>
          <c:showLegendKey val="0"/>
          <c:showVal val="0"/>
          <c:showCatName val="0"/>
          <c:showSerName val="0"/>
          <c:showPercent val="0"/>
          <c:showBubbleSize val="0"/>
        </c:dLbls>
        <c:gapWidth val="150"/>
        <c:axId val="97683712"/>
        <c:axId val="9770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xmlns:c16r2="http://schemas.microsoft.com/office/drawing/2015/06/chart">
            <c:ext xmlns:c16="http://schemas.microsoft.com/office/drawing/2014/chart" uri="{C3380CC4-5D6E-409C-BE32-E72D297353CC}">
              <c16:uniqueId val="{00000001-D7E4-42DB-9043-359A6E327B69}"/>
            </c:ext>
          </c:extLst>
        </c:ser>
        <c:dLbls>
          <c:showLegendKey val="0"/>
          <c:showVal val="0"/>
          <c:showCatName val="0"/>
          <c:showSerName val="0"/>
          <c:showPercent val="0"/>
          <c:showBubbleSize val="0"/>
        </c:dLbls>
        <c:marker val="1"/>
        <c:smooth val="0"/>
        <c:axId val="97683712"/>
        <c:axId val="97702272"/>
      </c:lineChart>
      <c:catAx>
        <c:axId val="97683712"/>
        <c:scaling>
          <c:orientation val="minMax"/>
        </c:scaling>
        <c:delete val="1"/>
        <c:axPos val="b"/>
        <c:numFmt formatCode="General" sourceLinked="1"/>
        <c:majorTickMark val="none"/>
        <c:minorTickMark val="none"/>
        <c:tickLblPos val="none"/>
        <c:crossAx val="97702272"/>
        <c:crosses val="autoZero"/>
        <c:auto val="1"/>
        <c:lblAlgn val="ctr"/>
        <c:lblOffset val="100"/>
        <c:noMultiLvlLbl val="1"/>
      </c:catAx>
      <c:valAx>
        <c:axId val="9770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8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69.7</c:v>
                </c:pt>
                <c:pt idx="1">
                  <c:v>73.900000000000006</c:v>
                </c:pt>
                <c:pt idx="2">
                  <c:v>66</c:v>
                </c:pt>
                <c:pt idx="3">
                  <c:v>60.1</c:v>
                </c:pt>
                <c:pt idx="4">
                  <c:v>65.5</c:v>
                </c:pt>
              </c:numCache>
            </c:numRef>
          </c:val>
          <c:extLst xmlns:c16r2="http://schemas.microsoft.com/office/drawing/2015/06/chart">
            <c:ext xmlns:c16="http://schemas.microsoft.com/office/drawing/2014/chart" uri="{C3380CC4-5D6E-409C-BE32-E72D297353CC}">
              <c16:uniqueId val="{00000000-1436-42A9-A53D-B5A94F6E0F77}"/>
            </c:ext>
          </c:extLst>
        </c:ser>
        <c:dLbls>
          <c:showLegendKey val="0"/>
          <c:showVal val="0"/>
          <c:showCatName val="0"/>
          <c:showSerName val="0"/>
          <c:showPercent val="0"/>
          <c:showBubbleSize val="0"/>
        </c:dLbls>
        <c:gapWidth val="150"/>
        <c:axId val="97728768"/>
        <c:axId val="977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xmlns:c16r2="http://schemas.microsoft.com/office/drawing/2015/06/chart">
            <c:ext xmlns:c16="http://schemas.microsoft.com/office/drawing/2014/chart" uri="{C3380CC4-5D6E-409C-BE32-E72D297353CC}">
              <c16:uniqueId val="{00000001-1436-42A9-A53D-B5A94F6E0F77}"/>
            </c:ext>
          </c:extLst>
        </c:ser>
        <c:dLbls>
          <c:showLegendKey val="0"/>
          <c:showVal val="0"/>
          <c:showCatName val="0"/>
          <c:showSerName val="0"/>
          <c:showPercent val="0"/>
          <c:showBubbleSize val="0"/>
        </c:dLbls>
        <c:marker val="1"/>
        <c:smooth val="0"/>
        <c:axId val="97728768"/>
        <c:axId val="97739136"/>
      </c:lineChart>
      <c:catAx>
        <c:axId val="97728768"/>
        <c:scaling>
          <c:orientation val="minMax"/>
        </c:scaling>
        <c:delete val="1"/>
        <c:axPos val="b"/>
        <c:numFmt formatCode="General" sourceLinked="1"/>
        <c:majorTickMark val="none"/>
        <c:minorTickMark val="none"/>
        <c:tickLblPos val="none"/>
        <c:crossAx val="97739136"/>
        <c:crosses val="autoZero"/>
        <c:auto val="1"/>
        <c:lblAlgn val="ctr"/>
        <c:lblOffset val="100"/>
        <c:noMultiLvlLbl val="1"/>
      </c:catAx>
      <c:valAx>
        <c:axId val="9773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39940408</c:v>
                </c:pt>
                <c:pt idx="1">
                  <c:v>40232642</c:v>
                </c:pt>
                <c:pt idx="2">
                  <c:v>40041006</c:v>
                </c:pt>
                <c:pt idx="3">
                  <c:v>40713595</c:v>
                </c:pt>
                <c:pt idx="4">
                  <c:v>40954093</c:v>
                </c:pt>
              </c:numCache>
            </c:numRef>
          </c:val>
          <c:extLst xmlns:c16r2="http://schemas.microsoft.com/office/drawing/2015/06/chart">
            <c:ext xmlns:c16="http://schemas.microsoft.com/office/drawing/2014/chart" uri="{C3380CC4-5D6E-409C-BE32-E72D297353CC}">
              <c16:uniqueId val="{00000000-9136-43CB-BB66-2AA073A6ACE5}"/>
            </c:ext>
          </c:extLst>
        </c:ser>
        <c:dLbls>
          <c:showLegendKey val="0"/>
          <c:showVal val="0"/>
          <c:showCatName val="0"/>
          <c:showSerName val="0"/>
          <c:showPercent val="0"/>
          <c:showBubbleSize val="0"/>
        </c:dLbls>
        <c:gapWidth val="150"/>
        <c:axId val="97769344"/>
        <c:axId val="977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xmlns:c16r2="http://schemas.microsoft.com/office/drawing/2015/06/chart">
            <c:ext xmlns:c16="http://schemas.microsoft.com/office/drawing/2014/chart" uri="{C3380CC4-5D6E-409C-BE32-E72D297353CC}">
              <c16:uniqueId val="{00000001-9136-43CB-BB66-2AA073A6ACE5}"/>
            </c:ext>
          </c:extLst>
        </c:ser>
        <c:dLbls>
          <c:showLegendKey val="0"/>
          <c:showVal val="0"/>
          <c:showCatName val="0"/>
          <c:showSerName val="0"/>
          <c:showPercent val="0"/>
          <c:showBubbleSize val="0"/>
        </c:dLbls>
        <c:marker val="1"/>
        <c:smooth val="0"/>
        <c:axId val="97769344"/>
        <c:axId val="97783808"/>
      </c:lineChart>
      <c:catAx>
        <c:axId val="97769344"/>
        <c:scaling>
          <c:orientation val="minMax"/>
        </c:scaling>
        <c:delete val="1"/>
        <c:axPos val="b"/>
        <c:numFmt formatCode="General" sourceLinked="1"/>
        <c:majorTickMark val="none"/>
        <c:minorTickMark val="none"/>
        <c:tickLblPos val="none"/>
        <c:crossAx val="97783808"/>
        <c:crosses val="autoZero"/>
        <c:auto val="1"/>
        <c:lblAlgn val="ctr"/>
        <c:lblOffset val="100"/>
        <c:noMultiLvlLbl val="1"/>
      </c:catAx>
      <c:valAx>
        <c:axId val="9778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6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22.9</c:v>
                </c:pt>
                <c:pt idx="1">
                  <c:v>24.1</c:v>
                </c:pt>
                <c:pt idx="2">
                  <c:v>25.2</c:v>
                </c:pt>
                <c:pt idx="3">
                  <c:v>26</c:v>
                </c:pt>
                <c:pt idx="4">
                  <c:v>27.1</c:v>
                </c:pt>
              </c:numCache>
            </c:numRef>
          </c:val>
          <c:extLst xmlns:c16r2="http://schemas.microsoft.com/office/drawing/2015/06/chart">
            <c:ext xmlns:c16="http://schemas.microsoft.com/office/drawing/2014/chart" uri="{C3380CC4-5D6E-409C-BE32-E72D297353CC}">
              <c16:uniqueId val="{00000000-643B-43E7-A9E1-87FDD47B2EAD}"/>
            </c:ext>
          </c:extLst>
        </c:ser>
        <c:dLbls>
          <c:showLegendKey val="0"/>
          <c:showVal val="0"/>
          <c:showCatName val="0"/>
          <c:showSerName val="0"/>
          <c:showPercent val="0"/>
          <c:showBubbleSize val="0"/>
        </c:dLbls>
        <c:gapWidth val="150"/>
        <c:axId val="97815936"/>
        <c:axId val="978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xmlns:c16r2="http://schemas.microsoft.com/office/drawing/2015/06/chart">
            <c:ext xmlns:c16="http://schemas.microsoft.com/office/drawing/2014/chart" uri="{C3380CC4-5D6E-409C-BE32-E72D297353CC}">
              <c16:uniqueId val="{00000001-643B-43E7-A9E1-87FDD47B2EAD}"/>
            </c:ext>
          </c:extLst>
        </c:ser>
        <c:dLbls>
          <c:showLegendKey val="0"/>
          <c:showVal val="0"/>
          <c:showCatName val="0"/>
          <c:showSerName val="0"/>
          <c:showPercent val="0"/>
          <c:showBubbleSize val="0"/>
        </c:dLbls>
        <c:marker val="1"/>
        <c:smooth val="0"/>
        <c:axId val="97815936"/>
        <c:axId val="97822208"/>
      </c:lineChart>
      <c:catAx>
        <c:axId val="97815936"/>
        <c:scaling>
          <c:orientation val="minMax"/>
        </c:scaling>
        <c:delete val="1"/>
        <c:axPos val="b"/>
        <c:numFmt formatCode="General" sourceLinked="1"/>
        <c:majorTickMark val="none"/>
        <c:minorTickMark val="none"/>
        <c:tickLblPos val="none"/>
        <c:crossAx val="97822208"/>
        <c:crosses val="autoZero"/>
        <c:auto val="1"/>
        <c:lblAlgn val="ctr"/>
        <c:lblOffset val="100"/>
        <c:noMultiLvlLbl val="1"/>
      </c:catAx>
      <c:valAx>
        <c:axId val="9782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1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51.2</c:v>
                </c:pt>
                <c:pt idx="1">
                  <c:v>49.9</c:v>
                </c:pt>
                <c:pt idx="2">
                  <c:v>49.5</c:v>
                </c:pt>
                <c:pt idx="3">
                  <c:v>55.9</c:v>
                </c:pt>
                <c:pt idx="4">
                  <c:v>53.5</c:v>
                </c:pt>
              </c:numCache>
            </c:numRef>
          </c:val>
          <c:extLst xmlns:c16r2="http://schemas.microsoft.com/office/drawing/2015/06/chart">
            <c:ext xmlns:c16="http://schemas.microsoft.com/office/drawing/2014/chart" uri="{C3380CC4-5D6E-409C-BE32-E72D297353CC}">
              <c16:uniqueId val="{00000000-6A83-4216-8EBF-4105B38E1497}"/>
            </c:ext>
          </c:extLst>
        </c:ser>
        <c:dLbls>
          <c:showLegendKey val="0"/>
          <c:showVal val="0"/>
          <c:showCatName val="0"/>
          <c:showSerName val="0"/>
          <c:showPercent val="0"/>
          <c:showBubbleSize val="0"/>
        </c:dLbls>
        <c:gapWidth val="150"/>
        <c:axId val="97995776"/>
        <c:axId val="980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xmlns:c16r2="http://schemas.microsoft.com/office/drawing/2015/06/chart">
            <c:ext xmlns:c16="http://schemas.microsoft.com/office/drawing/2014/chart" uri="{C3380CC4-5D6E-409C-BE32-E72D297353CC}">
              <c16:uniqueId val="{00000001-6A83-4216-8EBF-4105B38E1497}"/>
            </c:ext>
          </c:extLst>
        </c:ser>
        <c:dLbls>
          <c:showLegendKey val="0"/>
          <c:showVal val="0"/>
          <c:showCatName val="0"/>
          <c:showSerName val="0"/>
          <c:showPercent val="0"/>
          <c:showBubbleSize val="0"/>
        </c:dLbls>
        <c:marker val="1"/>
        <c:smooth val="0"/>
        <c:axId val="97995776"/>
        <c:axId val="98002048"/>
      </c:lineChart>
      <c:catAx>
        <c:axId val="97995776"/>
        <c:scaling>
          <c:orientation val="minMax"/>
        </c:scaling>
        <c:delete val="1"/>
        <c:axPos val="b"/>
        <c:numFmt formatCode="General" sourceLinked="1"/>
        <c:majorTickMark val="none"/>
        <c:minorTickMark val="none"/>
        <c:tickLblPos val="none"/>
        <c:crossAx val="98002048"/>
        <c:crosses val="autoZero"/>
        <c:auto val="1"/>
        <c:lblAlgn val="ctr"/>
        <c:lblOffset val="100"/>
        <c:noMultiLvlLbl val="1"/>
      </c:catAx>
      <c:valAx>
        <c:axId val="9800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9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14441</c:v>
                </c:pt>
                <c:pt idx="1">
                  <c:v>16157</c:v>
                </c:pt>
                <c:pt idx="2">
                  <c:v>17130</c:v>
                </c:pt>
                <c:pt idx="3">
                  <c:v>17988</c:v>
                </c:pt>
                <c:pt idx="4">
                  <c:v>18744</c:v>
                </c:pt>
              </c:numCache>
            </c:numRef>
          </c:val>
          <c:extLst xmlns:c16r2="http://schemas.microsoft.com/office/drawing/2015/06/chart">
            <c:ext xmlns:c16="http://schemas.microsoft.com/office/drawing/2014/chart" uri="{C3380CC4-5D6E-409C-BE32-E72D297353CC}">
              <c16:uniqueId val="{00000000-367F-4018-8C0C-A9ECD02F8073}"/>
            </c:ext>
          </c:extLst>
        </c:ser>
        <c:dLbls>
          <c:showLegendKey val="0"/>
          <c:showVal val="0"/>
          <c:showCatName val="0"/>
          <c:showSerName val="0"/>
          <c:showPercent val="0"/>
          <c:showBubbleSize val="0"/>
        </c:dLbls>
        <c:gapWidth val="150"/>
        <c:axId val="98040448"/>
        <c:axId val="979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xmlns:c16r2="http://schemas.microsoft.com/office/drawing/2015/06/chart">
            <c:ext xmlns:c16="http://schemas.microsoft.com/office/drawing/2014/chart" uri="{C3380CC4-5D6E-409C-BE32-E72D297353CC}">
              <c16:uniqueId val="{00000001-367F-4018-8C0C-A9ECD02F8073}"/>
            </c:ext>
          </c:extLst>
        </c:ser>
        <c:dLbls>
          <c:showLegendKey val="0"/>
          <c:showVal val="0"/>
          <c:showCatName val="0"/>
          <c:showSerName val="0"/>
          <c:showPercent val="0"/>
          <c:showBubbleSize val="0"/>
        </c:dLbls>
        <c:marker val="1"/>
        <c:smooth val="0"/>
        <c:axId val="98040448"/>
        <c:axId val="97927936"/>
      </c:lineChart>
      <c:catAx>
        <c:axId val="98040448"/>
        <c:scaling>
          <c:orientation val="minMax"/>
        </c:scaling>
        <c:delete val="1"/>
        <c:axPos val="b"/>
        <c:numFmt formatCode="General" sourceLinked="1"/>
        <c:majorTickMark val="none"/>
        <c:minorTickMark val="none"/>
        <c:tickLblPos val="none"/>
        <c:crossAx val="97927936"/>
        <c:crosses val="autoZero"/>
        <c:auto val="1"/>
        <c:lblAlgn val="ctr"/>
        <c:lblOffset val="100"/>
        <c:noMultiLvlLbl val="1"/>
      </c:catAx>
      <c:valAx>
        <c:axId val="9792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04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52123</c:v>
                </c:pt>
                <c:pt idx="1">
                  <c:v>51774</c:v>
                </c:pt>
                <c:pt idx="2">
                  <c:v>51126</c:v>
                </c:pt>
                <c:pt idx="3">
                  <c:v>54388</c:v>
                </c:pt>
                <c:pt idx="4">
                  <c:v>55903</c:v>
                </c:pt>
              </c:numCache>
            </c:numRef>
          </c:val>
          <c:extLst xmlns:c16r2="http://schemas.microsoft.com/office/drawing/2015/06/chart">
            <c:ext xmlns:c16="http://schemas.microsoft.com/office/drawing/2014/chart" uri="{C3380CC4-5D6E-409C-BE32-E72D297353CC}">
              <c16:uniqueId val="{00000000-DE8E-47D1-86F4-D21DA0EE35E2}"/>
            </c:ext>
          </c:extLst>
        </c:ser>
        <c:dLbls>
          <c:showLegendKey val="0"/>
          <c:showVal val="0"/>
          <c:showCatName val="0"/>
          <c:showSerName val="0"/>
          <c:showPercent val="0"/>
          <c:showBubbleSize val="0"/>
        </c:dLbls>
        <c:gapWidth val="150"/>
        <c:axId val="97962240"/>
        <c:axId val="979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xmlns:c16r2="http://schemas.microsoft.com/office/drawing/2015/06/chart">
            <c:ext xmlns:c16="http://schemas.microsoft.com/office/drawing/2014/chart" uri="{C3380CC4-5D6E-409C-BE32-E72D297353CC}">
              <c16:uniqueId val="{00000001-DE8E-47D1-86F4-D21DA0EE35E2}"/>
            </c:ext>
          </c:extLst>
        </c:ser>
        <c:dLbls>
          <c:showLegendKey val="0"/>
          <c:showVal val="0"/>
          <c:showCatName val="0"/>
          <c:showSerName val="0"/>
          <c:showPercent val="0"/>
          <c:showBubbleSize val="0"/>
        </c:dLbls>
        <c:marker val="1"/>
        <c:smooth val="0"/>
        <c:axId val="97962240"/>
        <c:axId val="97964416"/>
      </c:lineChart>
      <c:catAx>
        <c:axId val="97962240"/>
        <c:scaling>
          <c:orientation val="minMax"/>
        </c:scaling>
        <c:delete val="1"/>
        <c:axPos val="b"/>
        <c:numFmt formatCode="General" sourceLinked="1"/>
        <c:majorTickMark val="none"/>
        <c:minorTickMark val="none"/>
        <c:tickLblPos val="none"/>
        <c:crossAx val="97964416"/>
        <c:crosses val="autoZero"/>
        <c:auto val="1"/>
        <c:lblAlgn val="ctr"/>
        <c:lblOffset val="100"/>
        <c:noMultiLvlLbl val="1"/>
      </c:catAx>
      <c:valAx>
        <c:axId val="9796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P25" zoomScale="70" zoomScaleNormal="7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京都府国民健康保険山城病院組合　京都山城総合医療センター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311</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25</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災 地</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10</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321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23992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298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298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100.6</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95.6</v>
      </c>
      <c r="DE33" s="129"/>
      <c r="DF33" s="129"/>
      <c r="DG33" s="129"/>
      <c r="DH33" s="129"/>
      <c r="DI33" s="129"/>
      <c r="DJ33" s="129"/>
      <c r="DK33" s="129"/>
      <c r="DL33" s="129"/>
      <c r="DM33" s="129"/>
      <c r="DN33" s="129"/>
      <c r="DO33" s="129"/>
      <c r="DP33" s="129"/>
      <c r="DQ33" s="129"/>
      <c r="DR33" s="130"/>
      <c r="DS33" s="128">
        <f>データ!AU7</f>
        <v>97.1</v>
      </c>
      <c r="DT33" s="129"/>
      <c r="DU33" s="129"/>
      <c r="DV33" s="129"/>
      <c r="DW33" s="129"/>
      <c r="DX33" s="129"/>
      <c r="DY33" s="129"/>
      <c r="DZ33" s="129"/>
      <c r="EA33" s="129"/>
      <c r="EB33" s="129"/>
      <c r="EC33" s="129"/>
      <c r="ED33" s="129"/>
      <c r="EE33" s="129"/>
      <c r="EF33" s="129"/>
      <c r="EG33" s="130"/>
      <c r="EH33" s="128">
        <f>データ!AV7</f>
        <v>97.5</v>
      </c>
      <c r="EI33" s="129"/>
      <c r="EJ33" s="129"/>
      <c r="EK33" s="129"/>
      <c r="EL33" s="129"/>
      <c r="EM33" s="129"/>
      <c r="EN33" s="129"/>
      <c r="EO33" s="129"/>
      <c r="EP33" s="129"/>
      <c r="EQ33" s="129"/>
      <c r="ER33" s="129"/>
      <c r="ES33" s="129"/>
      <c r="ET33" s="129"/>
      <c r="EU33" s="129"/>
      <c r="EV33" s="130"/>
      <c r="EW33" s="128">
        <f>データ!AW7</f>
        <v>91.9</v>
      </c>
      <c r="EX33" s="129"/>
      <c r="EY33" s="129"/>
      <c r="EZ33" s="129"/>
      <c r="FA33" s="129"/>
      <c r="FB33" s="129"/>
      <c r="FC33" s="129"/>
      <c r="FD33" s="129"/>
      <c r="FE33" s="129"/>
      <c r="FF33" s="129"/>
      <c r="FG33" s="129"/>
      <c r="FH33" s="129"/>
      <c r="FI33" s="129"/>
      <c r="FJ33" s="129"/>
      <c r="FK33" s="130"/>
      <c r="FL33" s="128">
        <f>データ!AX7</f>
        <v>93.7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9.1</v>
      </c>
      <c r="GS33" s="129"/>
      <c r="GT33" s="129"/>
      <c r="GU33" s="129"/>
      <c r="GV33" s="129"/>
      <c r="GW33" s="129"/>
      <c r="GX33" s="129"/>
      <c r="GY33" s="129"/>
      <c r="GZ33" s="129"/>
      <c r="HA33" s="129"/>
      <c r="HB33" s="129"/>
      <c r="HC33" s="129"/>
      <c r="HD33" s="129"/>
      <c r="HE33" s="129"/>
      <c r="HF33" s="130"/>
      <c r="HG33" s="128">
        <f>データ!BF7</f>
        <v>8.6</v>
      </c>
      <c r="HH33" s="129"/>
      <c r="HI33" s="129"/>
      <c r="HJ33" s="129"/>
      <c r="HK33" s="129"/>
      <c r="HL33" s="129"/>
      <c r="HM33" s="129"/>
      <c r="HN33" s="129"/>
      <c r="HO33" s="129"/>
      <c r="HP33" s="129"/>
      <c r="HQ33" s="129"/>
      <c r="HR33" s="129"/>
      <c r="HS33" s="129"/>
      <c r="HT33" s="129"/>
      <c r="HU33" s="130"/>
      <c r="HV33" s="128">
        <f>データ!BG7</f>
        <v>8.1999999999999993</v>
      </c>
      <c r="HW33" s="129"/>
      <c r="HX33" s="129"/>
      <c r="HY33" s="129"/>
      <c r="HZ33" s="129"/>
      <c r="IA33" s="129"/>
      <c r="IB33" s="129"/>
      <c r="IC33" s="129"/>
      <c r="ID33" s="129"/>
      <c r="IE33" s="129"/>
      <c r="IF33" s="129"/>
      <c r="IG33" s="129"/>
      <c r="IH33" s="129"/>
      <c r="II33" s="129"/>
      <c r="IJ33" s="130"/>
      <c r="IK33" s="128">
        <f>データ!BH7</f>
        <v>10.3</v>
      </c>
      <c r="IL33" s="129"/>
      <c r="IM33" s="129"/>
      <c r="IN33" s="129"/>
      <c r="IO33" s="129"/>
      <c r="IP33" s="129"/>
      <c r="IQ33" s="129"/>
      <c r="IR33" s="129"/>
      <c r="IS33" s="129"/>
      <c r="IT33" s="129"/>
      <c r="IU33" s="129"/>
      <c r="IV33" s="129"/>
      <c r="IW33" s="129"/>
      <c r="IX33" s="129"/>
      <c r="IY33" s="130"/>
      <c r="IZ33" s="128">
        <f>データ!BI7</f>
        <v>4.8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70.8</v>
      </c>
      <c r="KV33" s="129"/>
      <c r="KW33" s="129"/>
      <c r="KX33" s="129"/>
      <c r="KY33" s="129"/>
      <c r="KZ33" s="129"/>
      <c r="LA33" s="129"/>
      <c r="LB33" s="129"/>
      <c r="LC33" s="129"/>
      <c r="LD33" s="129"/>
      <c r="LE33" s="129"/>
      <c r="LF33" s="129"/>
      <c r="LG33" s="129"/>
      <c r="LH33" s="129"/>
      <c r="LI33" s="130"/>
      <c r="LJ33" s="128">
        <f>データ!BR7</f>
        <v>72.400000000000006</v>
      </c>
      <c r="LK33" s="129"/>
      <c r="LL33" s="129"/>
      <c r="LM33" s="129"/>
      <c r="LN33" s="129"/>
      <c r="LO33" s="129"/>
      <c r="LP33" s="129"/>
      <c r="LQ33" s="129"/>
      <c r="LR33" s="129"/>
      <c r="LS33" s="129"/>
      <c r="LT33" s="129"/>
      <c r="LU33" s="129"/>
      <c r="LV33" s="129"/>
      <c r="LW33" s="129"/>
      <c r="LX33" s="130"/>
      <c r="LY33" s="128">
        <f>データ!BS7</f>
        <v>66.3</v>
      </c>
      <c r="LZ33" s="129"/>
      <c r="MA33" s="129"/>
      <c r="MB33" s="129"/>
      <c r="MC33" s="129"/>
      <c r="MD33" s="129"/>
      <c r="ME33" s="129"/>
      <c r="MF33" s="129"/>
      <c r="MG33" s="129"/>
      <c r="MH33" s="129"/>
      <c r="MI33" s="129"/>
      <c r="MJ33" s="129"/>
      <c r="MK33" s="129"/>
      <c r="ML33" s="129"/>
      <c r="MM33" s="130"/>
      <c r="MN33" s="128">
        <f>データ!BT7</f>
        <v>67.599999999999994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179</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177</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52123</v>
      </c>
      <c r="Q55" s="138"/>
      <c r="R55" s="138"/>
      <c r="S55" s="138"/>
      <c r="T55" s="138"/>
      <c r="U55" s="138"/>
      <c r="V55" s="138"/>
      <c r="W55" s="138"/>
      <c r="X55" s="138"/>
      <c r="Y55" s="138"/>
      <c r="Z55" s="138"/>
      <c r="AA55" s="138"/>
      <c r="AB55" s="138"/>
      <c r="AC55" s="138"/>
      <c r="AD55" s="139"/>
      <c r="AE55" s="137">
        <f>データ!CB7</f>
        <v>51774</v>
      </c>
      <c r="AF55" s="138"/>
      <c r="AG55" s="138"/>
      <c r="AH55" s="138"/>
      <c r="AI55" s="138"/>
      <c r="AJ55" s="138"/>
      <c r="AK55" s="138"/>
      <c r="AL55" s="138"/>
      <c r="AM55" s="138"/>
      <c r="AN55" s="138"/>
      <c r="AO55" s="138"/>
      <c r="AP55" s="138"/>
      <c r="AQ55" s="138"/>
      <c r="AR55" s="138"/>
      <c r="AS55" s="139"/>
      <c r="AT55" s="137">
        <f>データ!CC7</f>
        <v>51126</v>
      </c>
      <c r="AU55" s="138"/>
      <c r="AV55" s="138"/>
      <c r="AW55" s="138"/>
      <c r="AX55" s="138"/>
      <c r="AY55" s="138"/>
      <c r="AZ55" s="138"/>
      <c r="BA55" s="138"/>
      <c r="BB55" s="138"/>
      <c r="BC55" s="138"/>
      <c r="BD55" s="138"/>
      <c r="BE55" s="138"/>
      <c r="BF55" s="138"/>
      <c r="BG55" s="138"/>
      <c r="BH55" s="139"/>
      <c r="BI55" s="137">
        <f>データ!CD7</f>
        <v>54388</v>
      </c>
      <c r="BJ55" s="138"/>
      <c r="BK55" s="138"/>
      <c r="BL55" s="138"/>
      <c r="BM55" s="138"/>
      <c r="BN55" s="138"/>
      <c r="BO55" s="138"/>
      <c r="BP55" s="138"/>
      <c r="BQ55" s="138"/>
      <c r="BR55" s="138"/>
      <c r="BS55" s="138"/>
      <c r="BT55" s="138"/>
      <c r="BU55" s="138"/>
      <c r="BV55" s="138"/>
      <c r="BW55" s="139"/>
      <c r="BX55" s="137">
        <f>データ!CE7</f>
        <v>55903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14441</v>
      </c>
      <c r="DE55" s="138"/>
      <c r="DF55" s="138"/>
      <c r="DG55" s="138"/>
      <c r="DH55" s="138"/>
      <c r="DI55" s="138"/>
      <c r="DJ55" s="138"/>
      <c r="DK55" s="138"/>
      <c r="DL55" s="138"/>
      <c r="DM55" s="138"/>
      <c r="DN55" s="138"/>
      <c r="DO55" s="138"/>
      <c r="DP55" s="138"/>
      <c r="DQ55" s="138"/>
      <c r="DR55" s="139"/>
      <c r="DS55" s="137">
        <f>データ!CM7</f>
        <v>16157</v>
      </c>
      <c r="DT55" s="138"/>
      <c r="DU55" s="138"/>
      <c r="DV55" s="138"/>
      <c r="DW55" s="138"/>
      <c r="DX55" s="138"/>
      <c r="DY55" s="138"/>
      <c r="DZ55" s="138"/>
      <c r="EA55" s="138"/>
      <c r="EB55" s="138"/>
      <c r="EC55" s="138"/>
      <c r="ED55" s="138"/>
      <c r="EE55" s="138"/>
      <c r="EF55" s="138"/>
      <c r="EG55" s="139"/>
      <c r="EH55" s="137">
        <f>データ!CN7</f>
        <v>17130</v>
      </c>
      <c r="EI55" s="138"/>
      <c r="EJ55" s="138"/>
      <c r="EK55" s="138"/>
      <c r="EL55" s="138"/>
      <c r="EM55" s="138"/>
      <c r="EN55" s="138"/>
      <c r="EO55" s="138"/>
      <c r="EP55" s="138"/>
      <c r="EQ55" s="138"/>
      <c r="ER55" s="138"/>
      <c r="ES55" s="138"/>
      <c r="ET55" s="138"/>
      <c r="EU55" s="138"/>
      <c r="EV55" s="139"/>
      <c r="EW55" s="137">
        <f>データ!CO7</f>
        <v>17988</v>
      </c>
      <c r="EX55" s="138"/>
      <c r="EY55" s="138"/>
      <c r="EZ55" s="138"/>
      <c r="FA55" s="138"/>
      <c r="FB55" s="138"/>
      <c r="FC55" s="138"/>
      <c r="FD55" s="138"/>
      <c r="FE55" s="138"/>
      <c r="FF55" s="138"/>
      <c r="FG55" s="138"/>
      <c r="FH55" s="138"/>
      <c r="FI55" s="138"/>
      <c r="FJ55" s="138"/>
      <c r="FK55" s="139"/>
      <c r="FL55" s="137">
        <f>データ!CP7</f>
        <v>18744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51.2</v>
      </c>
      <c r="GS55" s="129"/>
      <c r="GT55" s="129"/>
      <c r="GU55" s="129"/>
      <c r="GV55" s="129"/>
      <c r="GW55" s="129"/>
      <c r="GX55" s="129"/>
      <c r="GY55" s="129"/>
      <c r="GZ55" s="129"/>
      <c r="HA55" s="129"/>
      <c r="HB55" s="129"/>
      <c r="HC55" s="129"/>
      <c r="HD55" s="129"/>
      <c r="HE55" s="129"/>
      <c r="HF55" s="130"/>
      <c r="HG55" s="128">
        <f>データ!CX7</f>
        <v>49.9</v>
      </c>
      <c r="HH55" s="129"/>
      <c r="HI55" s="129"/>
      <c r="HJ55" s="129"/>
      <c r="HK55" s="129"/>
      <c r="HL55" s="129"/>
      <c r="HM55" s="129"/>
      <c r="HN55" s="129"/>
      <c r="HO55" s="129"/>
      <c r="HP55" s="129"/>
      <c r="HQ55" s="129"/>
      <c r="HR55" s="129"/>
      <c r="HS55" s="129"/>
      <c r="HT55" s="129"/>
      <c r="HU55" s="130"/>
      <c r="HV55" s="128">
        <f>データ!CY7</f>
        <v>49.5</v>
      </c>
      <c r="HW55" s="129"/>
      <c r="HX55" s="129"/>
      <c r="HY55" s="129"/>
      <c r="HZ55" s="129"/>
      <c r="IA55" s="129"/>
      <c r="IB55" s="129"/>
      <c r="IC55" s="129"/>
      <c r="ID55" s="129"/>
      <c r="IE55" s="129"/>
      <c r="IF55" s="129"/>
      <c r="IG55" s="129"/>
      <c r="IH55" s="129"/>
      <c r="II55" s="129"/>
      <c r="IJ55" s="130"/>
      <c r="IK55" s="128">
        <f>データ!CZ7</f>
        <v>55.9</v>
      </c>
      <c r="IL55" s="129"/>
      <c r="IM55" s="129"/>
      <c r="IN55" s="129"/>
      <c r="IO55" s="129"/>
      <c r="IP55" s="129"/>
      <c r="IQ55" s="129"/>
      <c r="IR55" s="129"/>
      <c r="IS55" s="129"/>
      <c r="IT55" s="129"/>
      <c r="IU55" s="129"/>
      <c r="IV55" s="129"/>
      <c r="IW55" s="129"/>
      <c r="IX55" s="129"/>
      <c r="IY55" s="130"/>
      <c r="IZ55" s="128">
        <f>データ!DA7</f>
        <v>53.5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22.9</v>
      </c>
      <c r="KG55" s="129"/>
      <c r="KH55" s="129"/>
      <c r="KI55" s="129"/>
      <c r="KJ55" s="129"/>
      <c r="KK55" s="129"/>
      <c r="KL55" s="129"/>
      <c r="KM55" s="129"/>
      <c r="KN55" s="129"/>
      <c r="KO55" s="129"/>
      <c r="KP55" s="129"/>
      <c r="KQ55" s="129"/>
      <c r="KR55" s="129"/>
      <c r="KS55" s="129"/>
      <c r="KT55" s="130"/>
      <c r="KU55" s="128">
        <f>データ!DI7</f>
        <v>24.1</v>
      </c>
      <c r="KV55" s="129"/>
      <c r="KW55" s="129"/>
      <c r="KX55" s="129"/>
      <c r="KY55" s="129"/>
      <c r="KZ55" s="129"/>
      <c r="LA55" s="129"/>
      <c r="LB55" s="129"/>
      <c r="LC55" s="129"/>
      <c r="LD55" s="129"/>
      <c r="LE55" s="129"/>
      <c r="LF55" s="129"/>
      <c r="LG55" s="129"/>
      <c r="LH55" s="129"/>
      <c r="LI55" s="130"/>
      <c r="LJ55" s="128">
        <f>データ!DJ7</f>
        <v>25.2</v>
      </c>
      <c r="LK55" s="129"/>
      <c r="LL55" s="129"/>
      <c r="LM55" s="129"/>
      <c r="LN55" s="129"/>
      <c r="LO55" s="129"/>
      <c r="LP55" s="129"/>
      <c r="LQ55" s="129"/>
      <c r="LR55" s="129"/>
      <c r="LS55" s="129"/>
      <c r="LT55" s="129"/>
      <c r="LU55" s="129"/>
      <c r="LV55" s="129"/>
      <c r="LW55" s="129"/>
      <c r="LX55" s="130"/>
      <c r="LY55" s="128">
        <f>データ!DK7</f>
        <v>26</v>
      </c>
      <c r="LZ55" s="129"/>
      <c r="MA55" s="129"/>
      <c r="MB55" s="129"/>
      <c r="MC55" s="129"/>
      <c r="MD55" s="129"/>
      <c r="ME55" s="129"/>
      <c r="MF55" s="129"/>
      <c r="MG55" s="129"/>
      <c r="MH55" s="129"/>
      <c r="MI55" s="129"/>
      <c r="MJ55" s="129"/>
      <c r="MK55" s="129"/>
      <c r="ML55" s="129"/>
      <c r="MM55" s="130"/>
      <c r="MN55" s="128">
        <f>データ!DL7</f>
        <v>27.1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178</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46</v>
      </c>
      <c r="V79" s="150"/>
      <c r="W79" s="150"/>
      <c r="X79" s="150"/>
      <c r="Y79" s="150"/>
      <c r="Z79" s="150"/>
      <c r="AA79" s="150"/>
      <c r="AB79" s="150"/>
      <c r="AC79" s="150"/>
      <c r="AD79" s="150"/>
      <c r="AE79" s="150"/>
      <c r="AF79" s="150"/>
      <c r="AG79" s="150"/>
      <c r="AH79" s="150"/>
      <c r="AI79" s="150"/>
      <c r="AJ79" s="150"/>
      <c r="AK79" s="150"/>
      <c r="AL79" s="150"/>
      <c r="AM79" s="150"/>
      <c r="AN79" s="150">
        <f>データ!DT7</f>
        <v>48.6</v>
      </c>
      <c r="AO79" s="150"/>
      <c r="AP79" s="150"/>
      <c r="AQ79" s="150"/>
      <c r="AR79" s="150"/>
      <c r="AS79" s="150"/>
      <c r="AT79" s="150"/>
      <c r="AU79" s="150"/>
      <c r="AV79" s="150"/>
      <c r="AW79" s="150"/>
      <c r="AX79" s="150"/>
      <c r="AY79" s="150"/>
      <c r="AZ79" s="150"/>
      <c r="BA79" s="150"/>
      <c r="BB79" s="150"/>
      <c r="BC79" s="150"/>
      <c r="BD79" s="150"/>
      <c r="BE79" s="150"/>
      <c r="BF79" s="150"/>
      <c r="BG79" s="150">
        <f>データ!DU7</f>
        <v>49</v>
      </c>
      <c r="BH79" s="150"/>
      <c r="BI79" s="150"/>
      <c r="BJ79" s="150"/>
      <c r="BK79" s="150"/>
      <c r="BL79" s="150"/>
      <c r="BM79" s="150"/>
      <c r="BN79" s="150"/>
      <c r="BO79" s="150"/>
      <c r="BP79" s="150"/>
      <c r="BQ79" s="150"/>
      <c r="BR79" s="150"/>
      <c r="BS79" s="150"/>
      <c r="BT79" s="150"/>
      <c r="BU79" s="150"/>
      <c r="BV79" s="150"/>
      <c r="BW79" s="150"/>
      <c r="BX79" s="150"/>
      <c r="BY79" s="150"/>
      <c r="BZ79" s="150">
        <f>データ!DV7</f>
        <v>50</v>
      </c>
      <c r="CA79" s="150"/>
      <c r="CB79" s="150"/>
      <c r="CC79" s="150"/>
      <c r="CD79" s="150"/>
      <c r="CE79" s="150"/>
      <c r="CF79" s="150"/>
      <c r="CG79" s="150"/>
      <c r="CH79" s="150"/>
      <c r="CI79" s="150"/>
      <c r="CJ79" s="150"/>
      <c r="CK79" s="150"/>
      <c r="CL79" s="150"/>
      <c r="CM79" s="150"/>
      <c r="CN79" s="150"/>
      <c r="CO79" s="150"/>
      <c r="CP79" s="150"/>
      <c r="CQ79" s="150"/>
      <c r="CR79" s="150"/>
      <c r="CS79" s="150">
        <f>データ!DW7</f>
        <v>52.8</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69.7</v>
      </c>
      <c r="EP79" s="150"/>
      <c r="EQ79" s="150"/>
      <c r="ER79" s="150"/>
      <c r="ES79" s="150"/>
      <c r="ET79" s="150"/>
      <c r="EU79" s="150"/>
      <c r="EV79" s="150"/>
      <c r="EW79" s="150"/>
      <c r="EX79" s="150"/>
      <c r="EY79" s="150"/>
      <c r="EZ79" s="150"/>
      <c r="FA79" s="150"/>
      <c r="FB79" s="150"/>
      <c r="FC79" s="150"/>
      <c r="FD79" s="150"/>
      <c r="FE79" s="150"/>
      <c r="FF79" s="150"/>
      <c r="FG79" s="150"/>
      <c r="FH79" s="150">
        <f>データ!EE7</f>
        <v>73.900000000000006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66</v>
      </c>
      <c r="GB79" s="150"/>
      <c r="GC79" s="150"/>
      <c r="GD79" s="150"/>
      <c r="GE79" s="150"/>
      <c r="GF79" s="150"/>
      <c r="GG79" s="150"/>
      <c r="GH79" s="150"/>
      <c r="GI79" s="150"/>
      <c r="GJ79" s="150"/>
      <c r="GK79" s="150"/>
      <c r="GL79" s="150"/>
      <c r="GM79" s="150"/>
      <c r="GN79" s="150"/>
      <c r="GO79" s="150"/>
      <c r="GP79" s="150"/>
      <c r="GQ79" s="150"/>
      <c r="GR79" s="150"/>
      <c r="GS79" s="150"/>
      <c r="GT79" s="150">
        <f>データ!EG7</f>
        <v>60.1</v>
      </c>
      <c r="GU79" s="150"/>
      <c r="GV79" s="150"/>
      <c r="GW79" s="150"/>
      <c r="GX79" s="150"/>
      <c r="GY79" s="150"/>
      <c r="GZ79" s="150"/>
      <c r="HA79" s="150"/>
      <c r="HB79" s="150"/>
      <c r="HC79" s="150"/>
      <c r="HD79" s="150"/>
      <c r="HE79" s="150"/>
      <c r="HF79" s="150"/>
      <c r="HG79" s="150"/>
      <c r="HH79" s="150"/>
      <c r="HI79" s="150"/>
      <c r="HJ79" s="150"/>
      <c r="HK79" s="150"/>
      <c r="HL79" s="150"/>
      <c r="HM79" s="150">
        <f>データ!EH7</f>
        <v>65.5</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39940408</v>
      </c>
      <c r="JK79" s="151"/>
      <c r="JL79" s="151"/>
      <c r="JM79" s="151"/>
      <c r="JN79" s="151"/>
      <c r="JO79" s="151"/>
      <c r="JP79" s="151"/>
      <c r="JQ79" s="151"/>
      <c r="JR79" s="151"/>
      <c r="JS79" s="151"/>
      <c r="JT79" s="151"/>
      <c r="JU79" s="151"/>
      <c r="JV79" s="151"/>
      <c r="JW79" s="151"/>
      <c r="JX79" s="151"/>
      <c r="JY79" s="151"/>
      <c r="JZ79" s="151"/>
      <c r="KA79" s="151"/>
      <c r="KB79" s="151"/>
      <c r="KC79" s="151">
        <f>データ!EP7</f>
        <v>40232642</v>
      </c>
      <c r="KD79" s="151"/>
      <c r="KE79" s="151"/>
      <c r="KF79" s="151"/>
      <c r="KG79" s="151"/>
      <c r="KH79" s="151"/>
      <c r="KI79" s="151"/>
      <c r="KJ79" s="151"/>
      <c r="KK79" s="151"/>
      <c r="KL79" s="151"/>
      <c r="KM79" s="151"/>
      <c r="KN79" s="151"/>
      <c r="KO79" s="151"/>
      <c r="KP79" s="151"/>
      <c r="KQ79" s="151"/>
      <c r="KR79" s="151"/>
      <c r="KS79" s="151"/>
      <c r="KT79" s="151"/>
      <c r="KU79" s="151"/>
      <c r="KV79" s="151">
        <f>データ!EQ7</f>
        <v>40041006</v>
      </c>
      <c r="KW79" s="151"/>
      <c r="KX79" s="151"/>
      <c r="KY79" s="151"/>
      <c r="KZ79" s="151"/>
      <c r="LA79" s="151"/>
      <c r="LB79" s="151"/>
      <c r="LC79" s="151"/>
      <c r="LD79" s="151"/>
      <c r="LE79" s="151"/>
      <c r="LF79" s="151"/>
      <c r="LG79" s="151"/>
      <c r="LH79" s="151"/>
      <c r="LI79" s="151"/>
      <c r="LJ79" s="151"/>
      <c r="LK79" s="151"/>
      <c r="LL79" s="151"/>
      <c r="LM79" s="151"/>
      <c r="LN79" s="151"/>
      <c r="LO79" s="151">
        <f>データ!ER7</f>
        <v>40713595</v>
      </c>
      <c r="LP79" s="151"/>
      <c r="LQ79" s="151"/>
      <c r="LR79" s="151"/>
      <c r="LS79" s="151"/>
      <c r="LT79" s="151"/>
      <c r="LU79" s="151"/>
      <c r="LV79" s="151"/>
      <c r="LW79" s="151"/>
      <c r="LX79" s="151"/>
      <c r="LY79" s="151"/>
      <c r="LZ79" s="151"/>
      <c r="MA79" s="151"/>
      <c r="MB79" s="151"/>
      <c r="MC79" s="151"/>
      <c r="MD79" s="151"/>
      <c r="ME79" s="151"/>
      <c r="MF79" s="151"/>
      <c r="MG79" s="151"/>
      <c r="MH79" s="151">
        <f>データ!ES7</f>
        <v>40954093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50.9</v>
      </c>
      <c r="V80" s="150"/>
      <c r="W80" s="150"/>
      <c r="X80" s="150"/>
      <c r="Y80" s="150"/>
      <c r="Z80" s="150"/>
      <c r="AA80" s="150"/>
      <c r="AB80" s="150"/>
      <c r="AC80" s="150"/>
      <c r="AD80" s="150"/>
      <c r="AE80" s="150"/>
      <c r="AF80" s="150"/>
      <c r="AG80" s="150"/>
      <c r="AH80" s="150"/>
      <c r="AI80" s="150"/>
      <c r="AJ80" s="150"/>
      <c r="AK80" s="150"/>
      <c r="AL80" s="150"/>
      <c r="AM80" s="150"/>
      <c r="AN80" s="150">
        <f>データ!DY7</f>
        <v>51.9</v>
      </c>
      <c r="AO80" s="150"/>
      <c r="AP80" s="150"/>
      <c r="AQ80" s="150"/>
      <c r="AR80" s="150"/>
      <c r="AS80" s="150"/>
      <c r="AT80" s="150"/>
      <c r="AU80" s="150"/>
      <c r="AV80" s="150"/>
      <c r="AW80" s="150"/>
      <c r="AX80" s="150"/>
      <c r="AY80" s="150"/>
      <c r="AZ80" s="150"/>
      <c r="BA80" s="150"/>
      <c r="BB80" s="150"/>
      <c r="BC80" s="150"/>
      <c r="BD80" s="150"/>
      <c r="BE80" s="150"/>
      <c r="BF80" s="150"/>
      <c r="BG80" s="150">
        <f>データ!DZ7</f>
        <v>52.9</v>
      </c>
      <c r="BH80" s="150"/>
      <c r="BI80" s="150"/>
      <c r="BJ80" s="150"/>
      <c r="BK80" s="150"/>
      <c r="BL80" s="150"/>
      <c r="BM80" s="150"/>
      <c r="BN80" s="150"/>
      <c r="BO80" s="150"/>
      <c r="BP80" s="150"/>
      <c r="BQ80" s="150"/>
      <c r="BR80" s="150"/>
      <c r="BS80" s="150"/>
      <c r="BT80" s="150"/>
      <c r="BU80" s="150"/>
      <c r="BV80" s="150"/>
      <c r="BW80" s="150"/>
      <c r="BX80" s="150"/>
      <c r="BY80" s="150"/>
      <c r="BZ80" s="150">
        <f>データ!EA7</f>
        <v>54.3</v>
      </c>
      <c r="CA80" s="150"/>
      <c r="CB80" s="150"/>
      <c r="CC80" s="150"/>
      <c r="CD80" s="150"/>
      <c r="CE80" s="150"/>
      <c r="CF80" s="150"/>
      <c r="CG80" s="150"/>
      <c r="CH80" s="150"/>
      <c r="CI80" s="150"/>
      <c r="CJ80" s="150"/>
      <c r="CK80" s="150"/>
      <c r="CL80" s="150"/>
      <c r="CM80" s="150"/>
      <c r="CN80" s="150"/>
      <c r="CO80" s="150"/>
      <c r="CP80" s="150"/>
      <c r="CQ80" s="150"/>
      <c r="CR80" s="150"/>
      <c r="CS80" s="150">
        <f>データ!EB7</f>
        <v>54.9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66.8</v>
      </c>
      <c r="EP80" s="150"/>
      <c r="EQ80" s="150"/>
      <c r="ER80" s="150"/>
      <c r="ES80" s="150"/>
      <c r="ET80" s="150"/>
      <c r="EU80" s="150"/>
      <c r="EV80" s="150"/>
      <c r="EW80" s="150"/>
      <c r="EX80" s="150"/>
      <c r="EY80" s="150"/>
      <c r="EZ80" s="150"/>
      <c r="FA80" s="150"/>
      <c r="FB80" s="150"/>
      <c r="FC80" s="150"/>
      <c r="FD80" s="150"/>
      <c r="FE80" s="150"/>
      <c r="FF80" s="150"/>
      <c r="FG80" s="150"/>
      <c r="FH80" s="150">
        <f>データ!EJ7</f>
        <v>68.2</v>
      </c>
      <c r="FI80" s="150"/>
      <c r="FJ80" s="150"/>
      <c r="FK80" s="150"/>
      <c r="FL80" s="150"/>
      <c r="FM80" s="150"/>
      <c r="FN80" s="150"/>
      <c r="FO80" s="150"/>
      <c r="FP80" s="150"/>
      <c r="FQ80" s="150"/>
      <c r="FR80" s="150"/>
      <c r="FS80" s="150"/>
      <c r="FT80" s="150"/>
      <c r="FU80" s="150"/>
      <c r="FV80" s="150"/>
      <c r="FW80" s="150"/>
      <c r="FX80" s="150"/>
      <c r="FY80" s="150"/>
      <c r="FZ80" s="150"/>
      <c r="GA80" s="150">
        <f>データ!EK7</f>
        <v>69.400000000000006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69.900000000000006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68.8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47082778</v>
      </c>
      <c r="JK80" s="151"/>
      <c r="JL80" s="151"/>
      <c r="JM80" s="151"/>
      <c r="JN80" s="151"/>
      <c r="JO80" s="151"/>
      <c r="JP80" s="151"/>
      <c r="JQ80" s="151"/>
      <c r="JR80" s="151"/>
      <c r="JS80" s="151"/>
      <c r="JT80" s="151"/>
      <c r="JU80" s="151"/>
      <c r="JV80" s="151"/>
      <c r="JW80" s="151"/>
      <c r="JX80" s="151"/>
      <c r="JY80" s="151"/>
      <c r="JZ80" s="151"/>
      <c r="KA80" s="151"/>
      <c r="KB80" s="151"/>
      <c r="KC80" s="151">
        <f>データ!EU7</f>
        <v>48918364</v>
      </c>
      <c r="KD80" s="151"/>
      <c r="KE80" s="151"/>
      <c r="KF80" s="151"/>
      <c r="KG80" s="151"/>
      <c r="KH80" s="151"/>
      <c r="KI80" s="151"/>
      <c r="KJ80" s="151"/>
      <c r="KK80" s="151"/>
      <c r="KL80" s="151"/>
      <c r="KM80" s="151"/>
      <c r="KN80" s="151"/>
      <c r="KO80" s="151"/>
      <c r="KP80" s="151"/>
      <c r="KQ80" s="151"/>
      <c r="KR80" s="151"/>
      <c r="KS80" s="151"/>
      <c r="KT80" s="151"/>
      <c r="KU80" s="151"/>
      <c r="KV80" s="151">
        <f>データ!EV7</f>
        <v>49696718</v>
      </c>
      <c r="KW80" s="151"/>
      <c r="KX80" s="151"/>
      <c r="KY80" s="151"/>
      <c r="KZ80" s="151"/>
      <c r="LA80" s="151"/>
      <c r="LB80" s="151"/>
      <c r="LC80" s="151"/>
      <c r="LD80" s="151"/>
      <c r="LE80" s="151"/>
      <c r="LF80" s="151"/>
      <c r="LG80" s="151"/>
      <c r="LH80" s="151"/>
      <c r="LI80" s="151"/>
      <c r="LJ80" s="151"/>
      <c r="LK80" s="151"/>
      <c r="LL80" s="151"/>
      <c r="LM80" s="151"/>
      <c r="LN80" s="151"/>
      <c r="LO80" s="151">
        <f>データ!EW7</f>
        <v>50234873</v>
      </c>
      <c r="LP80" s="151"/>
      <c r="LQ80" s="151"/>
      <c r="LR80" s="151"/>
      <c r="LS80" s="151"/>
      <c r="LT80" s="151"/>
      <c r="LU80" s="151"/>
      <c r="LV80" s="151"/>
      <c r="LW80" s="151"/>
      <c r="LX80" s="151"/>
      <c r="LY80" s="151"/>
      <c r="LZ80" s="151"/>
      <c r="MA80" s="151"/>
      <c r="MB80" s="151"/>
      <c r="MC80" s="151"/>
      <c r="MD80" s="151"/>
      <c r="ME80" s="151"/>
      <c r="MF80" s="151"/>
      <c r="MG80" s="151"/>
      <c r="MH80" s="151">
        <f>データ!EX7</f>
        <v>50294422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ILVPlWFNrMj01PO4xJZSaw0SzU/6PqFUebEIKMwOP91hpp5BQQwLm7LFfSTyCVfhju5gsqjZvizzPq13FtUfw==" saltValue="setDiFqpFdLtjyZsc8xaD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268089</v>
      </c>
      <c r="D6" s="53">
        <f t="shared" si="2"/>
        <v>46</v>
      </c>
      <c r="E6" s="53">
        <f t="shared" si="2"/>
        <v>6</v>
      </c>
      <c r="F6" s="53">
        <f t="shared" si="2"/>
        <v>0</v>
      </c>
      <c r="G6" s="53">
        <f t="shared" si="2"/>
        <v>1</v>
      </c>
      <c r="H6" s="155" t="str">
        <f>IF(H8&lt;&gt;I8,H8,"")&amp;IF(I8&lt;&gt;J8,I8,"")&amp;"　"&amp;J8</f>
        <v>京都府国民健康保険山城病院組合　京都山城総合医療センター</v>
      </c>
      <c r="I6" s="156"/>
      <c r="J6" s="157"/>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25</v>
      </c>
      <c r="R6" s="53" t="str">
        <f t="shared" si="3"/>
        <v>対象</v>
      </c>
      <c r="S6" s="53" t="str">
        <f t="shared" si="3"/>
        <v>ド 透 I 未 訓</v>
      </c>
      <c r="T6" s="53" t="str">
        <f t="shared" si="3"/>
        <v>救 臨 感 災 地</v>
      </c>
      <c r="U6" s="54" t="str">
        <f>U8</f>
        <v>-</v>
      </c>
      <c r="V6" s="54">
        <f>V8</f>
        <v>23992</v>
      </c>
      <c r="W6" s="53" t="str">
        <f>W8</f>
        <v>非該当</v>
      </c>
      <c r="X6" s="53" t="str">
        <f t="shared" ref="X6" si="4">X8</f>
        <v>非該当</v>
      </c>
      <c r="Y6" s="53" t="str">
        <f t="shared" si="3"/>
        <v>７：１</v>
      </c>
      <c r="Z6" s="54">
        <f t="shared" si="3"/>
        <v>311</v>
      </c>
      <c r="AA6" s="54" t="str">
        <f t="shared" si="3"/>
        <v>-</v>
      </c>
      <c r="AB6" s="54" t="str">
        <f t="shared" si="3"/>
        <v>-</v>
      </c>
      <c r="AC6" s="54" t="str">
        <f t="shared" si="3"/>
        <v>-</v>
      </c>
      <c r="AD6" s="54">
        <f t="shared" si="3"/>
        <v>10</v>
      </c>
      <c r="AE6" s="54">
        <f t="shared" si="3"/>
        <v>321</v>
      </c>
      <c r="AF6" s="54">
        <f t="shared" si="3"/>
        <v>298</v>
      </c>
      <c r="AG6" s="54" t="str">
        <f t="shared" si="3"/>
        <v>-</v>
      </c>
      <c r="AH6" s="54">
        <f t="shared" si="3"/>
        <v>298</v>
      </c>
      <c r="AI6" s="55">
        <f>IF(AI8="-",NA(),AI8)</f>
        <v>99.2</v>
      </c>
      <c r="AJ6" s="55">
        <f t="shared" ref="AJ6:AR6" si="5">IF(AJ8="-",NA(),AJ8)</f>
        <v>100.4</v>
      </c>
      <c r="AK6" s="55">
        <f t="shared" si="5"/>
        <v>100.6</v>
      </c>
      <c r="AL6" s="55">
        <f t="shared" si="5"/>
        <v>99</v>
      </c>
      <c r="AM6" s="55">
        <f t="shared" si="5"/>
        <v>104.9</v>
      </c>
      <c r="AN6" s="55">
        <f t="shared" si="5"/>
        <v>97</v>
      </c>
      <c r="AO6" s="55">
        <f t="shared" si="5"/>
        <v>97.8</v>
      </c>
      <c r="AP6" s="55">
        <f t="shared" si="5"/>
        <v>97</v>
      </c>
      <c r="AQ6" s="55">
        <f t="shared" si="5"/>
        <v>102.4</v>
      </c>
      <c r="AR6" s="55">
        <f t="shared" si="5"/>
        <v>107.2</v>
      </c>
      <c r="AS6" s="55" t="str">
        <f>IF(AS8="-","【-】","【"&amp;SUBSTITUTE(TEXT(AS8,"#,##0.0"),"-","△")&amp;"】")</f>
        <v>【106.2】</v>
      </c>
      <c r="AT6" s="55">
        <f>IF(AT8="-",NA(),AT8)</f>
        <v>95.6</v>
      </c>
      <c r="AU6" s="55">
        <f t="shared" ref="AU6:BC6" si="6">IF(AU8="-",NA(),AU8)</f>
        <v>97.1</v>
      </c>
      <c r="AV6" s="55">
        <f t="shared" si="6"/>
        <v>97.5</v>
      </c>
      <c r="AW6" s="55">
        <f t="shared" si="6"/>
        <v>91.9</v>
      </c>
      <c r="AX6" s="55">
        <f t="shared" si="6"/>
        <v>93.7</v>
      </c>
      <c r="AY6" s="55">
        <f t="shared" si="6"/>
        <v>89.6</v>
      </c>
      <c r="AZ6" s="55">
        <f t="shared" si="6"/>
        <v>89.7</v>
      </c>
      <c r="BA6" s="55">
        <f t="shared" si="6"/>
        <v>89.3</v>
      </c>
      <c r="BB6" s="55">
        <f t="shared" si="6"/>
        <v>84.1</v>
      </c>
      <c r="BC6" s="55">
        <f t="shared" si="6"/>
        <v>86.3</v>
      </c>
      <c r="BD6" s="55" t="str">
        <f>IF(BD8="-","【-】","【"&amp;SUBSTITUTE(TEXT(BD8,"#,##0.0"),"-","△")&amp;"】")</f>
        <v>【86.6】</v>
      </c>
      <c r="BE6" s="55">
        <f>IF(BE8="-",NA(),BE8)</f>
        <v>9.1</v>
      </c>
      <c r="BF6" s="55">
        <f t="shared" ref="BF6:BN6" si="7">IF(BF8="-",NA(),BF8)</f>
        <v>8.6</v>
      </c>
      <c r="BG6" s="55">
        <f t="shared" si="7"/>
        <v>8.1999999999999993</v>
      </c>
      <c r="BH6" s="55">
        <f t="shared" si="7"/>
        <v>10.3</v>
      </c>
      <c r="BI6" s="55">
        <f t="shared" si="7"/>
        <v>4.8</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70.2</v>
      </c>
      <c r="BQ6" s="55">
        <f t="shared" ref="BQ6:BY6" si="8">IF(BQ8="-",NA(),BQ8)</f>
        <v>70.8</v>
      </c>
      <c r="BR6" s="55">
        <f t="shared" si="8"/>
        <v>72.400000000000006</v>
      </c>
      <c r="BS6" s="55">
        <f t="shared" si="8"/>
        <v>66.3</v>
      </c>
      <c r="BT6" s="55">
        <f t="shared" si="8"/>
        <v>67.599999999999994</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52123</v>
      </c>
      <c r="CB6" s="56">
        <f t="shared" ref="CB6:CJ6" si="9">IF(CB8="-",NA(),CB8)</f>
        <v>51774</v>
      </c>
      <c r="CC6" s="56">
        <f t="shared" si="9"/>
        <v>51126</v>
      </c>
      <c r="CD6" s="56">
        <f t="shared" si="9"/>
        <v>54388</v>
      </c>
      <c r="CE6" s="56">
        <f t="shared" si="9"/>
        <v>55903</v>
      </c>
      <c r="CF6" s="56">
        <f t="shared" si="9"/>
        <v>50958</v>
      </c>
      <c r="CG6" s="56">
        <f t="shared" si="9"/>
        <v>52405</v>
      </c>
      <c r="CH6" s="56">
        <f t="shared" si="9"/>
        <v>53523</v>
      </c>
      <c r="CI6" s="56">
        <f t="shared" si="9"/>
        <v>57368</v>
      </c>
      <c r="CJ6" s="56">
        <f t="shared" si="9"/>
        <v>59838</v>
      </c>
      <c r="CK6" s="55" t="str">
        <f>IF(CK8="-","【-】","【"&amp;SUBSTITUTE(TEXT(CK8,"#,##0"),"-","△")&amp;"】")</f>
        <v>【59,287】</v>
      </c>
      <c r="CL6" s="56">
        <f>IF(CL8="-",NA(),CL8)</f>
        <v>14441</v>
      </c>
      <c r="CM6" s="56">
        <f t="shared" ref="CM6:CU6" si="10">IF(CM8="-",NA(),CM8)</f>
        <v>16157</v>
      </c>
      <c r="CN6" s="56">
        <f t="shared" si="10"/>
        <v>17130</v>
      </c>
      <c r="CO6" s="56">
        <f t="shared" si="10"/>
        <v>17988</v>
      </c>
      <c r="CP6" s="56">
        <f t="shared" si="10"/>
        <v>18744</v>
      </c>
      <c r="CQ6" s="56">
        <f t="shared" si="10"/>
        <v>13792</v>
      </c>
      <c r="CR6" s="56">
        <f t="shared" si="10"/>
        <v>14290</v>
      </c>
      <c r="CS6" s="56">
        <f t="shared" si="10"/>
        <v>15111</v>
      </c>
      <c r="CT6" s="56">
        <f t="shared" si="10"/>
        <v>15986</v>
      </c>
      <c r="CU6" s="56">
        <f t="shared" si="10"/>
        <v>16421</v>
      </c>
      <c r="CV6" s="55" t="str">
        <f>IF(CV8="-","【-】","【"&amp;SUBSTITUTE(TEXT(CV8,"#,##0"),"-","△")&amp;"】")</f>
        <v>【17,202】</v>
      </c>
      <c r="CW6" s="55">
        <f>IF(CW8="-",NA(),CW8)</f>
        <v>51.2</v>
      </c>
      <c r="CX6" s="55">
        <f t="shared" ref="CX6:DF6" si="11">IF(CX8="-",NA(),CX8)</f>
        <v>49.9</v>
      </c>
      <c r="CY6" s="55">
        <f t="shared" si="11"/>
        <v>49.5</v>
      </c>
      <c r="CZ6" s="55">
        <f t="shared" si="11"/>
        <v>55.9</v>
      </c>
      <c r="DA6" s="55">
        <f t="shared" si="11"/>
        <v>53.5</v>
      </c>
      <c r="DB6" s="55">
        <f t="shared" si="11"/>
        <v>56.1</v>
      </c>
      <c r="DC6" s="55">
        <f t="shared" si="11"/>
        <v>56</v>
      </c>
      <c r="DD6" s="55">
        <f t="shared" si="11"/>
        <v>56.2</v>
      </c>
      <c r="DE6" s="55">
        <f t="shared" si="11"/>
        <v>60.8</v>
      </c>
      <c r="DF6" s="55">
        <f t="shared" si="11"/>
        <v>57.4</v>
      </c>
      <c r="DG6" s="55" t="str">
        <f>IF(DG8="-","【-】","【"&amp;SUBSTITUTE(TEXT(DG8,"#,##0.0"),"-","△")&amp;"】")</f>
        <v>【56.4】</v>
      </c>
      <c r="DH6" s="55">
        <f>IF(DH8="-",NA(),DH8)</f>
        <v>22.9</v>
      </c>
      <c r="DI6" s="55">
        <f t="shared" ref="DI6:DQ6" si="12">IF(DI8="-",NA(),DI8)</f>
        <v>24.1</v>
      </c>
      <c r="DJ6" s="55">
        <f t="shared" si="12"/>
        <v>25.2</v>
      </c>
      <c r="DK6" s="55">
        <f t="shared" si="12"/>
        <v>26</v>
      </c>
      <c r="DL6" s="55">
        <f t="shared" si="12"/>
        <v>27.1</v>
      </c>
      <c r="DM6" s="55">
        <f t="shared" si="12"/>
        <v>23.9</v>
      </c>
      <c r="DN6" s="55">
        <f t="shared" si="12"/>
        <v>23.6</v>
      </c>
      <c r="DO6" s="55">
        <f t="shared" si="12"/>
        <v>24.2</v>
      </c>
      <c r="DP6" s="55">
        <f t="shared" si="12"/>
        <v>24.1</v>
      </c>
      <c r="DQ6" s="55">
        <f t="shared" si="12"/>
        <v>23.9</v>
      </c>
      <c r="DR6" s="55" t="str">
        <f>IF(DR8="-","【-】","【"&amp;SUBSTITUTE(TEXT(DR8,"#,##0.0"),"-","△")&amp;"】")</f>
        <v>【24.8】</v>
      </c>
      <c r="DS6" s="55">
        <f>IF(DS8="-",NA(),DS8)</f>
        <v>46</v>
      </c>
      <c r="DT6" s="55">
        <f t="shared" ref="DT6:EB6" si="13">IF(DT8="-",NA(),DT8)</f>
        <v>48.6</v>
      </c>
      <c r="DU6" s="55">
        <f t="shared" si="13"/>
        <v>49</v>
      </c>
      <c r="DV6" s="55">
        <f t="shared" si="13"/>
        <v>50</v>
      </c>
      <c r="DW6" s="55">
        <f t="shared" si="13"/>
        <v>52.8</v>
      </c>
      <c r="DX6" s="55">
        <f t="shared" si="13"/>
        <v>50.9</v>
      </c>
      <c r="DY6" s="55">
        <f t="shared" si="13"/>
        <v>51.9</v>
      </c>
      <c r="DZ6" s="55">
        <f t="shared" si="13"/>
        <v>52.9</v>
      </c>
      <c r="EA6" s="55">
        <f t="shared" si="13"/>
        <v>54.3</v>
      </c>
      <c r="EB6" s="55">
        <f t="shared" si="13"/>
        <v>54.9</v>
      </c>
      <c r="EC6" s="55" t="str">
        <f>IF(EC8="-","【-】","【"&amp;SUBSTITUTE(TEXT(EC8,"#,##0.0"),"-","△")&amp;"】")</f>
        <v>【56.0】</v>
      </c>
      <c r="ED6" s="55">
        <f>IF(ED8="-",NA(),ED8)</f>
        <v>69.7</v>
      </c>
      <c r="EE6" s="55">
        <f t="shared" ref="EE6:EM6" si="14">IF(EE8="-",NA(),EE8)</f>
        <v>73.900000000000006</v>
      </c>
      <c r="EF6" s="55">
        <f t="shared" si="14"/>
        <v>66</v>
      </c>
      <c r="EG6" s="55">
        <f t="shared" si="14"/>
        <v>60.1</v>
      </c>
      <c r="EH6" s="55">
        <f t="shared" si="14"/>
        <v>65.5</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39940408</v>
      </c>
      <c r="EP6" s="56">
        <f t="shared" ref="EP6:EX6" si="15">IF(EP8="-",NA(),EP8)</f>
        <v>40232642</v>
      </c>
      <c r="EQ6" s="56">
        <f t="shared" si="15"/>
        <v>40041006</v>
      </c>
      <c r="ER6" s="56">
        <f t="shared" si="15"/>
        <v>40713595</v>
      </c>
      <c r="ES6" s="56">
        <f t="shared" si="15"/>
        <v>40954093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c r="A7" s="38" t="s">
        <v>156</v>
      </c>
      <c r="B7" s="53">
        <f t="shared" ref="B7:AH7" si="16">B8</f>
        <v>2021</v>
      </c>
      <c r="C7" s="53">
        <f t="shared" si="16"/>
        <v>268089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25</v>
      </c>
      <c r="R7" s="53" t="str">
        <f t="shared" si="16"/>
        <v>対象</v>
      </c>
      <c r="S7" s="53" t="str">
        <f t="shared" si="16"/>
        <v>ド 透 I 未 訓</v>
      </c>
      <c r="T7" s="53" t="str">
        <f t="shared" si="16"/>
        <v>救 臨 感 災 地</v>
      </c>
      <c r="U7" s="54" t="str">
        <f>U8</f>
        <v>-</v>
      </c>
      <c r="V7" s="54">
        <f>V8</f>
        <v>23992</v>
      </c>
      <c r="W7" s="53" t="str">
        <f>W8</f>
        <v>非該当</v>
      </c>
      <c r="X7" s="53" t="str">
        <f t="shared" si="16"/>
        <v>非該当</v>
      </c>
      <c r="Y7" s="53" t="str">
        <f t="shared" si="16"/>
        <v>７：１</v>
      </c>
      <c r="Z7" s="54">
        <f t="shared" si="16"/>
        <v>311</v>
      </c>
      <c r="AA7" s="54" t="str">
        <f t="shared" si="16"/>
        <v>-</v>
      </c>
      <c r="AB7" s="54" t="str">
        <f t="shared" si="16"/>
        <v>-</v>
      </c>
      <c r="AC7" s="54" t="str">
        <f t="shared" si="16"/>
        <v>-</v>
      </c>
      <c r="AD7" s="54">
        <f t="shared" si="16"/>
        <v>10</v>
      </c>
      <c r="AE7" s="54">
        <f t="shared" si="16"/>
        <v>321</v>
      </c>
      <c r="AF7" s="54">
        <f t="shared" si="16"/>
        <v>298</v>
      </c>
      <c r="AG7" s="54" t="str">
        <f t="shared" si="16"/>
        <v>-</v>
      </c>
      <c r="AH7" s="54">
        <f t="shared" si="16"/>
        <v>298</v>
      </c>
      <c r="AI7" s="55">
        <f>AI8</f>
        <v>99.2</v>
      </c>
      <c r="AJ7" s="55">
        <f t="shared" ref="AJ7:AR7" si="17">AJ8</f>
        <v>100.4</v>
      </c>
      <c r="AK7" s="55">
        <f t="shared" si="17"/>
        <v>100.6</v>
      </c>
      <c r="AL7" s="55">
        <f t="shared" si="17"/>
        <v>99</v>
      </c>
      <c r="AM7" s="55">
        <f t="shared" si="17"/>
        <v>104.9</v>
      </c>
      <c r="AN7" s="55">
        <f t="shared" si="17"/>
        <v>97</v>
      </c>
      <c r="AO7" s="55">
        <f t="shared" si="17"/>
        <v>97.8</v>
      </c>
      <c r="AP7" s="55">
        <f t="shared" si="17"/>
        <v>97</v>
      </c>
      <c r="AQ7" s="55">
        <f t="shared" si="17"/>
        <v>102.4</v>
      </c>
      <c r="AR7" s="55">
        <f t="shared" si="17"/>
        <v>107.2</v>
      </c>
      <c r="AS7" s="55"/>
      <c r="AT7" s="55">
        <f>AT8</f>
        <v>95.6</v>
      </c>
      <c r="AU7" s="55">
        <f t="shared" ref="AU7:BC7" si="18">AU8</f>
        <v>97.1</v>
      </c>
      <c r="AV7" s="55">
        <f t="shared" si="18"/>
        <v>97.5</v>
      </c>
      <c r="AW7" s="55">
        <f t="shared" si="18"/>
        <v>91.9</v>
      </c>
      <c r="AX7" s="55">
        <f t="shared" si="18"/>
        <v>93.7</v>
      </c>
      <c r="AY7" s="55">
        <f t="shared" si="18"/>
        <v>89.6</v>
      </c>
      <c r="AZ7" s="55">
        <f t="shared" si="18"/>
        <v>89.7</v>
      </c>
      <c r="BA7" s="55">
        <f t="shared" si="18"/>
        <v>89.3</v>
      </c>
      <c r="BB7" s="55">
        <f t="shared" si="18"/>
        <v>84.1</v>
      </c>
      <c r="BC7" s="55">
        <f t="shared" si="18"/>
        <v>86.3</v>
      </c>
      <c r="BD7" s="55"/>
      <c r="BE7" s="55">
        <f>BE8</f>
        <v>9.1</v>
      </c>
      <c r="BF7" s="55">
        <f t="shared" ref="BF7:BN7" si="19">BF8</f>
        <v>8.6</v>
      </c>
      <c r="BG7" s="55">
        <f t="shared" si="19"/>
        <v>8.1999999999999993</v>
      </c>
      <c r="BH7" s="55">
        <f t="shared" si="19"/>
        <v>10.3</v>
      </c>
      <c r="BI7" s="55">
        <f t="shared" si="19"/>
        <v>4.8</v>
      </c>
      <c r="BJ7" s="55">
        <f t="shared" si="19"/>
        <v>80.7</v>
      </c>
      <c r="BK7" s="55">
        <f t="shared" si="19"/>
        <v>75.900000000000006</v>
      </c>
      <c r="BL7" s="55">
        <f t="shared" si="19"/>
        <v>75.099999999999994</v>
      </c>
      <c r="BM7" s="55">
        <f t="shared" si="19"/>
        <v>83.2</v>
      </c>
      <c r="BN7" s="55">
        <f t="shared" si="19"/>
        <v>84.6</v>
      </c>
      <c r="BO7" s="55"/>
      <c r="BP7" s="55">
        <f>BP8</f>
        <v>70.2</v>
      </c>
      <c r="BQ7" s="55">
        <f t="shared" ref="BQ7:BY7" si="20">BQ8</f>
        <v>70.8</v>
      </c>
      <c r="BR7" s="55">
        <f t="shared" si="20"/>
        <v>72.400000000000006</v>
      </c>
      <c r="BS7" s="55">
        <f t="shared" si="20"/>
        <v>66.3</v>
      </c>
      <c r="BT7" s="55">
        <f t="shared" si="20"/>
        <v>67.599999999999994</v>
      </c>
      <c r="BU7" s="55">
        <f t="shared" si="20"/>
        <v>73.5</v>
      </c>
      <c r="BV7" s="55">
        <f t="shared" si="20"/>
        <v>74.099999999999994</v>
      </c>
      <c r="BW7" s="55">
        <f t="shared" si="20"/>
        <v>74.400000000000006</v>
      </c>
      <c r="BX7" s="55">
        <f t="shared" si="20"/>
        <v>66.5</v>
      </c>
      <c r="BY7" s="55">
        <f t="shared" si="20"/>
        <v>66.8</v>
      </c>
      <c r="BZ7" s="55"/>
      <c r="CA7" s="56">
        <f>CA8</f>
        <v>52123</v>
      </c>
      <c r="CB7" s="56">
        <f t="shared" ref="CB7:CJ7" si="21">CB8</f>
        <v>51774</v>
      </c>
      <c r="CC7" s="56">
        <f t="shared" si="21"/>
        <v>51126</v>
      </c>
      <c r="CD7" s="56">
        <f t="shared" si="21"/>
        <v>54388</v>
      </c>
      <c r="CE7" s="56">
        <f t="shared" si="21"/>
        <v>55903</v>
      </c>
      <c r="CF7" s="56">
        <f t="shared" si="21"/>
        <v>50958</v>
      </c>
      <c r="CG7" s="56">
        <f t="shared" si="21"/>
        <v>52405</v>
      </c>
      <c r="CH7" s="56">
        <f t="shared" si="21"/>
        <v>53523</v>
      </c>
      <c r="CI7" s="56">
        <f t="shared" si="21"/>
        <v>57368</v>
      </c>
      <c r="CJ7" s="56">
        <f t="shared" si="21"/>
        <v>59838</v>
      </c>
      <c r="CK7" s="55"/>
      <c r="CL7" s="56">
        <f>CL8</f>
        <v>14441</v>
      </c>
      <c r="CM7" s="56">
        <f t="shared" ref="CM7:CU7" si="22">CM8</f>
        <v>16157</v>
      </c>
      <c r="CN7" s="56">
        <f t="shared" si="22"/>
        <v>17130</v>
      </c>
      <c r="CO7" s="56">
        <f t="shared" si="22"/>
        <v>17988</v>
      </c>
      <c r="CP7" s="56">
        <f t="shared" si="22"/>
        <v>18744</v>
      </c>
      <c r="CQ7" s="56">
        <f t="shared" si="22"/>
        <v>13792</v>
      </c>
      <c r="CR7" s="56">
        <f t="shared" si="22"/>
        <v>14290</v>
      </c>
      <c r="CS7" s="56">
        <f t="shared" si="22"/>
        <v>15111</v>
      </c>
      <c r="CT7" s="56">
        <f t="shared" si="22"/>
        <v>15986</v>
      </c>
      <c r="CU7" s="56">
        <f t="shared" si="22"/>
        <v>16421</v>
      </c>
      <c r="CV7" s="55"/>
      <c r="CW7" s="55">
        <f>CW8</f>
        <v>51.2</v>
      </c>
      <c r="CX7" s="55">
        <f t="shared" ref="CX7:DF7" si="23">CX8</f>
        <v>49.9</v>
      </c>
      <c r="CY7" s="55">
        <f t="shared" si="23"/>
        <v>49.5</v>
      </c>
      <c r="CZ7" s="55">
        <f t="shared" si="23"/>
        <v>55.9</v>
      </c>
      <c r="DA7" s="55">
        <f t="shared" si="23"/>
        <v>53.5</v>
      </c>
      <c r="DB7" s="55">
        <f t="shared" si="23"/>
        <v>56.1</v>
      </c>
      <c r="DC7" s="55">
        <f t="shared" si="23"/>
        <v>56</v>
      </c>
      <c r="DD7" s="55">
        <f t="shared" si="23"/>
        <v>56.2</v>
      </c>
      <c r="DE7" s="55">
        <f t="shared" si="23"/>
        <v>60.8</v>
      </c>
      <c r="DF7" s="55">
        <f t="shared" si="23"/>
        <v>57.4</v>
      </c>
      <c r="DG7" s="55"/>
      <c r="DH7" s="55">
        <f>DH8</f>
        <v>22.9</v>
      </c>
      <c r="DI7" s="55">
        <f t="shared" ref="DI7:DQ7" si="24">DI8</f>
        <v>24.1</v>
      </c>
      <c r="DJ7" s="55">
        <f t="shared" si="24"/>
        <v>25.2</v>
      </c>
      <c r="DK7" s="55">
        <f t="shared" si="24"/>
        <v>26</v>
      </c>
      <c r="DL7" s="55">
        <f t="shared" si="24"/>
        <v>27.1</v>
      </c>
      <c r="DM7" s="55">
        <f t="shared" si="24"/>
        <v>23.9</v>
      </c>
      <c r="DN7" s="55">
        <f t="shared" si="24"/>
        <v>23.6</v>
      </c>
      <c r="DO7" s="55">
        <f t="shared" si="24"/>
        <v>24.2</v>
      </c>
      <c r="DP7" s="55">
        <f t="shared" si="24"/>
        <v>24.1</v>
      </c>
      <c r="DQ7" s="55">
        <f t="shared" si="24"/>
        <v>23.9</v>
      </c>
      <c r="DR7" s="55"/>
      <c r="DS7" s="55">
        <f>DS8</f>
        <v>46</v>
      </c>
      <c r="DT7" s="55">
        <f t="shared" ref="DT7:EB7" si="25">DT8</f>
        <v>48.6</v>
      </c>
      <c r="DU7" s="55">
        <f t="shared" si="25"/>
        <v>49</v>
      </c>
      <c r="DV7" s="55">
        <f t="shared" si="25"/>
        <v>50</v>
      </c>
      <c r="DW7" s="55">
        <f t="shared" si="25"/>
        <v>52.8</v>
      </c>
      <c r="DX7" s="55">
        <f t="shared" si="25"/>
        <v>50.9</v>
      </c>
      <c r="DY7" s="55">
        <f t="shared" si="25"/>
        <v>51.9</v>
      </c>
      <c r="DZ7" s="55">
        <f t="shared" si="25"/>
        <v>52.9</v>
      </c>
      <c r="EA7" s="55">
        <f t="shared" si="25"/>
        <v>54.3</v>
      </c>
      <c r="EB7" s="55">
        <f t="shared" si="25"/>
        <v>54.9</v>
      </c>
      <c r="EC7" s="55"/>
      <c r="ED7" s="55">
        <f>ED8</f>
        <v>69.7</v>
      </c>
      <c r="EE7" s="55">
        <f t="shared" ref="EE7:EM7" si="26">EE8</f>
        <v>73.900000000000006</v>
      </c>
      <c r="EF7" s="55">
        <f t="shared" si="26"/>
        <v>66</v>
      </c>
      <c r="EG7" s="55">
        <f t="shared" si="26"/>
        <v>60.1</v>
      </c>
      <c r="EH7" s="55">
        <f t="shared" si="26"/>
        <v>65.5</v>
      </c>
      <c r="EI7" s="55">
        <f t="shared" si="26"/>
        <v>66.8</v>
      </c>
      <c r="EJ7" s="55">
        <f t="shared" si="26"/>
        <v>68.2</v>
      </c>
      <c r="EK7" s="55">
        <f t="shared" si="26"/>
        <v>69.400000000000006</v>
      </c>
      <c r="EL7" s="55">
        <f t="shared" si="26"/>
        <v>69.900000000000006</v>
      </c>
      <c r="EM7" s="55">
        <f t="shared" si="26"/>
        <v>68.8</v>
      </c>
      <c r="EN7" s="55"/>
      <c r="EO7" s="56">
        <f>EO8</f>
        <v>39940408</v>
      </c>
      <c r="EP7" s="56">
        <f t="shared" ref="EP7:EX7" si="27">EP8</f>
        <v>40232642</v>
      </c>
      <c r="EQ7" s="56">
        <f t="shared" si="27"/>
        <v>40041006</v>
      </c>
      <c r="ER7" s="56">
        <f t="shared" si="27"/>
        <v>40713595</v>
      </c>
      <c r="ES7" s="56">
        <f t="shared" si="27"/>
        <v>40954093</v>
      </c>
      <c r="ET7" s="56">
        <f t="shared" si="27"/>
        <v>47082778</v>
      </c>
      <c r="EU7" s="56">
        <f t="shared" si="27"/>
        <v>48918364</v>
      </c>
      <c r="EV7" s="56">
        <f t="shared" si="27"/>
        <v>49696718</v>
      </c>
      <c r="EW7" s="56">
        <f t="shared" si="27"/>
        <v>50234873</v>
      </c>
      <c r="EX7" s="56">
        <f t="shared" si="27"/>
        <v>50294422</v>
      </c>
      <c r="EY7" s="56"/>
    </row>
    <row r="8" spans="1:155" s="57" customFormat="1">
      <c r="A8" s="38"/>
      <c r="B8" s="58">
        <v>2021</v>
      </c>
      <c r="C8" s="58">
        <v>268089</v>
      </c>
      <c r="D8" s="58">
        <v>46</v>
      </c>
      <c r="E8" s="58">
        <v>6</v>
      </c>
      <c r="F8" s="58">
        <v>0</v>
      </c>
      <c r="G8" s="58">
        <v>1</v>
      </c>
      <c r="H8" s="58" t="s">
        <v>157</v>
      </c>
      <c r="I8" s="58" t="s">
        <v>158</v>
      </c>
      <c r="J8" s="58" t="s">
        <v>159</v>
      </c>
      <c r="K8" s="58" t="s">
        <v>160</v>
      </c>
      <c r="L8" s="58" t="s">
        <v>161</v>
      </c>
      <c r="M8" s="58" t="s">
        <v>162</v>
      </c>
      <c r="N8" s="58" t="s">
        <v>163</v>
      </c>
      <c r="O8" s="58" t="s">
        <v>164</v>
      </c>
      <c r="P8" s="58" t="s">
        <v>165</v>
      </c>
      <c r="Q8" s="59">
        <v>25</v>
      </c>
      <c r="R8" s="58" t="s">
        <v>166</v>
      </c>
      <c r="S8" s="58" t="s">
        <v>167</v>
      </c>
      <c r="T8" s="58" t="s">
        <v>168</v>
      </c>
      <c r="U8" s="59" t="s">
        <v>39</v>
      </c>
      <c r="V8" s="59">
        <v>23992</v>
      </c>
      <c r="W8" s="58" t="s">
        <v>169</v>
      </c>
      <c r="X8" s="58" t="s">
        <v>169</v>
      </c>
      <c r="Y8" s="60" t="s">
        <v>170</v>
      </c>
      <c r="Z8" s="59">
        <v>311</v>
      </c>
      <c r="AA8" s="59" t="s">
        <v>39</v>
      </c>
      <c r="AB8" s="59" t="s">
        <v>39</v>
      </c>
      <c r="AC8" s="59" t="s">
        <v>39</v>
      </c>
      <c r="AD8" s="59">
        <v>10</v>
      </c>
      <c r="AE8" s="59">
        <v>321</v>
      </c>
      <c r="AF8" s="59">
        <v>298</v>
      </c>
      <c r="AG8" s="59" t="s">
        <v>39</v>
      </c>
      <c r="AH8" s="59">
        <v>298</v>
      </c>
      <c r="AI8" s="61">
        <v>99.2</v>
      </c>
      <c r="AJ8" s="61">
        <v>100.4</v>
      </c>
      <c r="AK8" s="61">
        <v>100.6</v>
      </c>
      <c r="AL8" s="61">
        <v>99</v>
      </c>
      <c r="AM8" s="61">
        <v>104.9</v>
      </c>
      <c r="AN8" s="61">
        <v>97</v>
      </c>
      <c r="AO8" s="61">
        <v>97.8</v>
      </c>
      <c r="AP8" s="61">
        <v>97</v>
      </c>
      <c r="AQ8" s="61">
        <v>102.4</v>
      </c>
      <c r="AR8" s="61">
        <v>107.2</v>
      </c>
      <c r="AS8" s="61">
        <v>106.2</v>
      </c>
      <c r="AT8" s="61">
        <v>95.6</v>
      </c>
      <c r="AU8" s="61">
        <v>97.1</v>
      </c>
      <c r="AV8" s="61">
        <v>97.5</v>
      </c>
      <c r="AW8" s="61">
        <v>91.9</v>
      </c>
      <c r="AX8" s="61">
        <v>93.7</v>
      </c>
      <c r="AY8" s="61">
        <v>89.6</v>
      </c>
      <c r="AZ8" s="61">
        <v>89.7</v>
      </c>
      <c r="BA8" s="61">
        <v>89.3</v>
      </c>
      <c r="BB8" s="61">
        <v>84.1</v>
      </c>
      <c r="BC8" s="61">
        <v>86.3</v>
      </c>
      <c r="BD8" s="61">
        <v>86.6</v>
      </c>
      <c r="BE8" s="62">
        <v>9.1</v>
      </c>
      <c r="BF8" s="62">
        <v>8.6</v>
      </c>
      <c r="BG8" s="62">
        <v>8.1999999999999993</v>
      </c>
      <c r="BH8" s="62">
        <v>10.3</v>
      </c>
      <c r="BI8" s="62">
        <v>4.8</v>
      </c>
      <c r="BJ8" s="62">
        <v>80.7</v>
      </c>
      <c r="BK8" s="62">
        <v>75.900000000000006</v>
      </c>
      <c r="BL8" s="62">
        <v>75.099999999999994</v>
      </c>
      <c r="BM8" s="62">
        <v>83.2</v>
      </c>
      <c r="BN8" s="62">
        <v>84.6</v>
      </c>
      <c r="BO8" s="62">
        <v>70.7</v>
      </c>
      <c r="BP8" s="61">
        <v>70.2</v>
      </c>
      <c r="BQ8" s="61">
        <v>70.8</v>
      </c>
      <c r="BR8" s="61">
        <v>72.400000000000006</v>
      </c>
      <c r="BS8" s="61">
        <v>66.3</v>
      </c>
      <c r="BT8" s="61">
        <v>67.599999999999994</v>
      </c>
      <c r="BU8" s="61">
        <v>73.5</v>
      </c>
      <c r="BV8" s="61">
        <v>74.099999999999994</v>
      </c>
      <c r="BW8" s="61">
        <v>74.400000000000006</v>
      </c>
      <c r="BX8" s="61">
        <v>66.5</v>
      </c>
      <c r="BY8" s="61">
        <v>66.8</v>
      </c>
      <c r="BZ8" s="61">
        <v>67.099999999999994</v>
      </c>
      <c r="CA8" s="62">
        <v>52123</v>
      </c>
      <c r="CB8" s="62">
        <v>51774</v>
      </c>
      <c r="CC8" s="62">
        <v>51126</v>
      </c>
      <c r="CD8" s="62">
        <v>54388</v>
      </c>
      <c r="CE8" s="62">
        <v>55903</v>
      </c>
      <c r="CF8" s="62">
        <v>50958</v>
      </c>
      <c r="CG8" s="62">
        <v>52405</v>
      </c>
      <c r="CH8" s="62">
        <v>53523</v>
      </c>
      <c r="CI8" s="62">
        <v>57368</v>
      </c>
      <c r="CJ8" s="62">
        <v>59838</v>
      </c>
      <c r="CK8" s="61">
        <v>59287</v>
      </c>
      <c r="CL8" s="62">
        <v>14441</v>
      </c>
      <c r="CM8" s="62">
        <v>16157</v>
      </c>
      <c r="CN8" s="62">
        <v>17130</v>
      </c>
      <c r="CO8" s="62">
        <v>17988</v>
      </c>
      <c r="CP8" s="62">
        <v>18744</v>
      </c>
      <c r="CQ8" s="62">
        <v>13792</v>
      </c>
      <c r="CR8" s="62">
        <v>14290</v>
      </c>
      <c r="CS8" s="62">
        <v>15111</v>
      </c>
      <c r="CT8" s="62">
        <v>15986</v>
      </c>
      <c r="CU8" s="62">
        <v>16421</v>
      </c>
      <c r="CV8" s="61">
        <v>17202</v>
      </c>
      <c r="CW8" s="62">
        <v>51.2</v>
      </c>
      <c r="CX8" s="62">
        <v>49.9</v>
      </c>
      <c r="CY8" s="62">
        <v>49.5</v>
      </c>
      <c r="CZ8" s="62">
        <v>55.9</v>
      </c>
      <c r="DA8" s="62">
        <v>53.5</v>
      </c>
      <c r="DB8" s="62">
        <v>56.1</v>
      </c>
      <c r="DC8" s="62">
        <v>56</v>
      </c>
      <c r="DD8" s="62">
        <v>56.2</v>
      </c>
      <c r="DE8" s="62">
        <v>60.8</v>
      </c>
      <c r="DF8" s="62">
        <v>57.4</v>
      </c>
      <c r="DG8" s="62">
        <v>56.4</v>
      </c>
      <c r="DH8" s="62">
        <v>22.9</v>
      </c>
      <c r="DI8" s="62">
        <v>24.1</v>
      </c>
      <c r="DJ8" s="62">
        <v>25.2</v>
      </c>
      <c r="DK8" s="62">
        <v>26</v>
      </c>
      <c r="DL8" s="62">
        <v>27.1</v>
      </c>
      <c r="DM8" s="62">
        <v>23.9</v>
      </c>
      <c r="DN8" s="62">
        <v>23.6</v>
      </c>
      <c r="DO8" s="62">
        <v>24.2</v>
      </c>
      <c r="DP8" s="62">
        <v>24.1</v>
      </c>
      <c r="DQ8" s="62">
        <v>23.9</v>
      </c>
      <c r="DR8" s="62">
        <v>24.8</v>
      </c>
      <c r="DS8" s="61">
        <v>46</v>
      </c>
      <c r="DT8" s="61">
        <v>48.6</v>
      </c>
      <c r="DU8" s="61">
        <v>49</v>
      </c>
      <c r="DV8" s="61">
        <v>50</v>
      </c>
      <c r="DW8" s="61">
        <v>52.8</v>
      </c>
      <c r="DX8" s="61">
        <v>50.9</v>
      </c>
      <c r="DY8" s="61">
        <v>51.9</v>
      </c>
      <c r="DZ8" s="61">
        <v>52.9</v>
      </c>
      <c r="EA8" s="61">
        <v>54.3</v>
      </c>
      <c r="EB8" s="61">
        <v>54.9</v>
      </c>
      <c r="EC8" s="61">
        <v>56</v>
      </c>
      <c r="ED8" s="61">
        <v>69.7</v>
      </c>
      <c r="EE8" s="61">
        <v>73.900000000000006</v>
      </c>
      <c r="EF8" s="61">
        <v>66</v>
      </c>
      <c r="EG8" s="61">
        <v>60.1</v>
      </c>
      <c r="EH8" s="61">
        <v>65.5</v>
      </c>
      <c r="EI8" s="61">
        <v>66.8</v>
      </c>
      <c r="EJ8" s="61">
        <v>68.2</v>
      </c>
      <c r="EK8" s="61">
        <v>69.400000000000006</v>
      </c>
      <c r="EL8" s="61">
        <v>69.900000000000006</v>
      </c>
      <c r="EM8" s="61">
        <v>68.8</v>
      </c>
      <c r="EN8" s="61">
        <v>70.7</v>
      </c>
      <c r="EO8" s="62">
        <v>39940408</v>
      </c>
      <c r="EP8" s="62">
        <v>40232642</v>
      </c>
      <c r="EQ8" s="62">
        <v>40041006</v>
      </c>
      <c r="ER8" s="62">
        <v>40713595</v>
      </c>
      <c r="ES8" s="62">
        <v>40954093</v>
      </c>
      <c r="ET8" s="62">
        <v>47082778</v>
      </c>
      <c r="EU8" s="62">
        <v>48918364</v>
      </c>
      <c r="EV8" s="62">
        <v>49696718</v>
      </c>
      <c r="EW8" s="62">
        <v>50234873</v>
      </c>
      <c r="EX8" s="62">
        <v>50294422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