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Jm0026-smb1\総務部\各課専用\自治振興課\07税財政担当（地方公営企業）\経営比較分析表\令和４年度\230106公営企業に係る経営比較分析表（令和３年度決算）の分析等について\04 HPアップ版\25 伊根町\"/>
    </mc:Choice>
  </mc:AlternateContent>
  <xr:revisionPtr revIDLastSave="0" documentId="13_ncr:1_{24049D8F-2116-42B1-AA0D-64FA4EEC6F2E}" xr6:coauthVersionLast="36" xr6:coauthVersionMax="47" xr10:uidLastSave="{00000000-0000-0000-0000-000000000000}"/>
  <workbookProtection workbookAlgorithmName="SHA-512" workbookHashValue="1TfEmevBXePefpesvVUT+2C0ldWdLt/uoZbNB8m330PUH5BtM316zzvQOOraYMXMmYfr8yLB1sOafLPsj+rq7A==" workbookSaltValue="XV7M7R0EVjSs+usYVGkuvA==" workbookSpinCount="100000" lockStructure="1"/>
  <bookViews>
    <workbookView xWindow="0" yWindow="0" windowWidth="19200" windowHeight="68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E86" i="4"/>
  <c r="AT10" i="4"/>
  <c r="AL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<sst xmlns="http://schemas.openxmlformats.org/spreadsheetml/2006/main" count="236" uniqueCount="119">
  <si>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</si>
  <si>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</si>
  <si>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</si>
  <si>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</si>
  <si>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</si>
  <si>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</si>
  <si>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</si>
  <si>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</si>
  <si>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</si>
  <si>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</si>
  <si>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</si>
  <si>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</si>
  <si>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</si>
  <si>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</si>
  <si>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</si>
  <si>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</si>
  <si>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</si>
  <si>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</si>
  <si>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</si>
  <si>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</si>
  <si>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</si>
  <si>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</si>
  <si>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</si>
  <si>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</si>
  <si>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</si>
  <si>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</si>
  <si>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</si>
  <si>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</si>
  <si>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</si>
  <si>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</si>
  <si>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</si>
  <si>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</si>
  <si>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</si>
  <si>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</si>
  <si>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</si>
  <si>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</si>
  <si>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</si>
  <si>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</si>
  <si>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</si>
  <si>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</si>
  <si>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</si>
  <si>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</si>
  <si>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</si>
  <si>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</si>
  <si>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</si>
  <si>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</si>
  <si>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</si>
  <si>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</si>
  <si>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</si>
  <si>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</si>
  <si>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</si>
  <si>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</si>
  <si>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</si>
  <si>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</si>
  <si>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</si>
  <si>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</si>
  <si>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</si>
  <si>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</si>
  <si>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</si>
  <si>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</si>
  <si>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</si>
  <si>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</si>
  <si>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</si>
  <si>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</si>
  <si>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</si>
  <si>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</si>
  <si>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</si>
  <si>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</si>
  <si>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</si>
  <si>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</si>
  <si>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</si>
  <si>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</si>
  <si>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</si>
  <si>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</si>
  <si>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</si>
  <si>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</si>
  <si>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</si>
  <si>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</si>
  <si>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</si>
  <si>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</si>
  <si>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</si>
  <si>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</si>
  <si>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</si>
  <si>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</si>
  <si>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</si>
  <si>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</si>
  <si>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</si>
  <si>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</si>
  <si>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</si>
  <si>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</si>
  <si>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</si>
  <si>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</si>
  <si>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</si>
  <si>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</si>
  <si>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</si>
  <si>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</si>
  <si>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</si>
  <si>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伊根町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</si>
  <si>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</si>
  <si>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</si>
  <si>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</si>
  <si>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</si>
  <si>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</si>
  <si>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</si>
  <si>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</si>
  <si>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</si>
  <si>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</si>
  <si>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</si>
  <si>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</si>
  <si>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</si>
  <si>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</si>
  <si>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</si>
  <si>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</si>
  <si>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</si>
  <si>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</si>
  <si>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</si>
  <si>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
　供用開始後25年程度で、更新の必要がある管渠はないが、施設全体では計画に基づき機械等の更新を行い管理を行っている。</t>
    <rPh sb="1" eb="3">
      <t>カンキョ</t>
    </rPh>
    <rPh sb="3" eb="5">
      <t>カイゼン</t>
    </rPh>
    <rPh sb="5" eb="6">
      <t>リツ</t>
    </rPh>
    <rPh sb="8" eb="10">
      <t>キョウヨウ</t>
    </rPh>
    <rPh sb="10" eb="12">
      <t>カイシ</t>
    </rPh>
    <rPh sb="12" eb="13">
      <t>ゴ</t>
    </rPh>
    <rPh sb="15" eb="16">
      <t>ネン</t>
    </rPh>
    <rPh sb="16" eb="18">
      <t>テイド</t>
    </rPh>
    <rPh sb="20" eb="22">
      <t>コウシン</t>
    </rPh>
    <rPh sb="23" eb="25">
      <t>ヒツヨウ</t>
    </rPh>
    <rPh sb="28" eb="30">
      <t>カンキョ</t>
    </rPh>
    <rPh sb="35" eb="39">
      <t>シセツゼンタイ</t>
    </rPh>
    <rPh sb="41" eb="43">
      <t>ケイカク</t>
    </rPh>
    <rPh sb="44" eb="45">
      <t>モト</t>
    </rPh>
    <rPh sb="47" eb="50">
      <t>キカイトウ</t>
    </rPh>
    <rPh sb="51" eb="53">
      <t>コウシン</t>
    </rPh>
    <rPh sb="54" eb="55">
      <t>オコナ</t>
    </rPh>
    <rPh sb="56" eb="58">
      <t>カンリ</t>
    </rPh>
    <rPh sb="59" eb="60">
      <t>オコナ</t>
    </rPh>
    <phoneticPr fontId="4"/>
  </si>
  <si>
    <t>　料金収入のみでは、必要な維持費をまかなえていない状況が続いており、一般会計からの繰入金に依存している状況である。
　水洗化率は年々増加傾向であるが、更なる向上により料金収入の確保を行うと同時に、維持管理に要する経費の削減を行う。その中で、他市町との連携を模索し、健全経営に向けて運営を行う必要がある。</t>
    <rPh sb="1" eb="3">
      <t>リョウキン</t>
    </rPh>
    <rPh sb="3" eb="5">
      <t>シュウニュウ</t>
    </rPh>
    <rPh sb="10" eb="12">
      <t>ヒツヨウ</t>
    </rPh>
    <rPh sb="13" eb="16">
      <t>イジヒ</t>
    </rPh>
    <rPh sb="25" eb="27">
      <t>ジョウキョウ</t>
    </rPh>
    <rPh sb="28" eb="29">
      <t>ツヅ</t>
    </rPh>
    <rPh sb="34" eb="36">
      <t>イッパン</t>
    </rPh>
    <rPh sb="36" eb="38">
      <t>カイケイ</t>
    </rPh>
    <rPh sb="41" eb="43">
      <t>クリイレ</t>
    </rPh>
    <rPh sb="43" eb="44">
      <t>キン</t>
    </rPh>
    <rPh sb="45" eb="47">
      <t>イゾン</t>
    </rPh>
    <rPh sb="51" eb="53">
      <t>ジョウキョウ</t>
    </rPh>
    <rPh sb="59" eb="62">
      <t>スイセンカ</t>
    </rPh>
    <rPh sb="62" eb="63">
      <t>リツ</t>
    </rPh>
    <rPh sb="64" eb="66">
      <t>ネンネン</t>
    </rPh>
    <rPh sb="66" eb="68">
      <t>ゾウカ</t>
    </rPh>
    <rPh sb="68" eb="70">
      <t>ケイコウ</t>
    </rPh>
    <rPh sb="75" eb="76">
      <t>サラ</t>
    </rPh>
    <rPh sb="78" eb="80">
      <t>コウジョウ</t>
    </rPh>
    <rPh sb="83" eb="85">
      <t>リョウキン</t>
    </rPh>
    <rPh sb="85" eb="87">
      <t>シュウニュウ</t>
    </rPh>
    <rPh sb="88" eb="90">
      <t>カクホ</t>
    </rPh>
    <rPh sb="91" eb="92">
      <t>オコナ</t>
    </rPh>
    <rPh sb="94" eb="96">
      <t>ドウジ</t>
    </rPh>
    <rPh sb="98" eb="100">
      <t>イジ</t>
    </rPh>
    <rPh sb="100" eb="102">
      <t>カンリ</t>
    </rPh>
    <rPh sb="103" eb="104">
      <t>ヨウ</t>
    </rPh>
    <rPh sb="106" eb="108">
      <t>ケイヒ</t>
    </rPh>
    <rPh sb="109" eb="111">
      <t>サクゲン</t>
    </rPh>
    <rPh sb="112" eb="113">
      <t>オコナ</t>
    </rPh>
    <rPh sb="117" eb="118">
      <t>ナカ</t>
    </rPh>
    <rPh sb="120" eb="121">
      <t>タ</t>
    </rPh>
    <rPh sb="121" eb="122">
      <t>シ</t>
    </rPh>
    <rPh sb="122" eb="123">
      <t>マチ</t>
    </rPh>
    <rPh sb="125" eb="127">
      <t>レンケイ</t>
    </rPh>
    <rPh sb="128" eb="130">
      <t>モサク</t>
    </rPh>
    <rPh sb="132" eb="134">
      <t>ケンゼン</t>
    </rPh>
    <rPh sb="134" eb="136">
      <t>ケイエイ</t>
    </rPh>
    <rPh sb="137" eb="138">
      <t>ム</t>
    </rPh>
    <rPh sb="140" eb="142">
      <t>ウンエイ</t>
    </rPh>
    <rPh sb="143" eb="144">
      <t>オコナ</t>
    </rPh>
    <rPh sb="145" eb="147">
      <t>ヒツヨウ</t>
    </rPh>
    <phoneticPr fontId="4"/>
  </si>
  <si>
    <t>①収益的収支比率
　低い数値で推移しており、接続件数を増やし使用料の増額、経費削減により経営改善を図る必要がある。
④企業債残高対事業規模比率
　施設建設後間もなく、地方債残額が多くなっているため、類似団体と比較して数値が大きくなっている。償還に伴い減少傾向にあるが、一層の営業収益確保を行う必要がある。
⑤経費回収率⑥汚水処理原価
　使用量が少なく、近年地方債償還が多くなっているため、類似団体と比較しても経費回収率は低く、汚水処理原価は高くなっている。接続件数の増加などにより収益を増やし、改善を図る必要がある。
⑦施設利用率
　近年は類似団体と比較すると高い数値となっているが、人口減少に伴い利用率は依然として低いものとなっている。適正規模の把握をし、規模の縮小を検討する必要がある。
⑧水洗化率
　接続率の増加により年々増加傾向にあるが、更なる水洗化率の向上に向けて取り組みをする必要がある。</t>
    <rPh sb="1" eb="4">
      <t>シュウエキテキ</t>
    </rPh>
    <rPh sb="4" eb="6">
      <t>シュウシ</t>
    </rPh>
    <rPh sb="6" eb="8">
      <t>ヒリツ</t>
    </rPh>
    <rPh sb="10" eb="11">
      <t>ヒク</t>
    </rPh>
    <rPh sb="12" eb="14">
      <t>スウチ</t>
    </rPh>
    <rPh sb="15" eb="17">
      <t>スイイ</t>
    </rPh>
    <rPh sb="22" eb="24">
      <t>セツゾク</t>
    </rPh>
    <rPh sb="24" eb="26">
      <t>ケンスウ</t>
    </rPh>
    <rPh sb="27" eb="28">
      <t>フ</t>
    </rPh>
    <rPh sb="30" eb="33">
      <t>シヨウリョウ</t>
    </rPh>
    <rPh sb="34" eb="36">
      <t>ゾウガク</t>
    </rPh>
    <rPh sb="37" eb="39">
      <t>ケイヒ</t>
    </rPh>
    <rPh sb="39" eb="41">
      <t>サクゲン</t>
    </rPh>
    <rPh sb="44" eb="46">
      <t>ケイエイ</t>
    </rPh>
    <rPh sb="46" eb="48">
      <t>カイゼン</t>
    </rPh>
    <rPh sb="49" eb="50">
      <t>ハカ</t>
    </rPh>
    <rPh sb="51" eb="53">
      <t>ヒツヨウ</t>
    </rPh>
    <rPh sb="60" eb="62">
      <t>キギョウ</t>
    </rPh>
    <rPh sb="62" eb="63">
      <t>サイ</t>
    </rPh>
    <rPh sb="63" eb="65">
      <t>ザンダカ</t>
    </rPh>
    <rPh sb="65" eb="66">
      <t>タイ</t>
    </rPh>
    <rPh sb="66" eb="68">
      <t>ジギョウ</t>
    </rPh>
    <rPh sb="68" eb="70">
      <t>キボ</t>
    </rPh>
    <rPh sb="70" eb="72">
      <t>ヒリツ</t>
    </rPh>
    <rPh sb="74" eb="76">
      <t>シセツ</t>
    </rPh>
    <rPh sb="76" eb="78">
      <t>ケンセツ</t>
    </rPh>
    <rPh sb="78" eb="79">
      <t>ゴ</t>
    </rPh>
    <rPh sb="79" eb="80">
      <t>マ</t>
    </rPh>
    <rPh sb="84" eb="87">
      <t>チホウサイ</t>
    </rPh>
    <rPh sb="87" eb="89">
      <t>ザンガク</t>
    </rPh>
    <rPh sb="90" eb="91">
      <t>オオ</t>
    </rPh>
    <rPh sb="100" eb="102">
      <t>ルイジ</t>
    </rPh>
    <rPh sb="102" eb="104">
      <t>ダンタイ</t>
    </rPh>
    <rPh sb="105" eb="107">
      <t>ヒカク</t>
    </rPh>
    <rPh sb="109" eb="111">
      <t>スウチ</t>
    </rPh>
    <rPh sb="112" eb="113">
      <t>オオ</t>
    </rPh>
    <rPh sb="121" eb="123">
      <t>ショウカン</t>
    </rPh>
    <rPh sb="124" eb="125">
      <t>トモナ</t>
    </rPh>
    <rPh sb="126" eb="128">
      <t>ゲンショウ</t>
    </rPh>
    <rPh sb="128" eb="130">
      <t>ケイコウ</t>
    </rPh>
    <rPh sb="135" eb="137">
      <t>イッソウ</t>
    </rPh>
    <rPh sb="138" eb="140">
      <t>エイギョウ</t>
    </rPh>
    <rPh sb="140" eb="142">
      <t>シュウエキ</t>
    </rPh>
    <rPh sb="142" eb="144">
      <t>カクホ</t>
    </rPh>
    <rPh sb="145" eb="146">
      <t>オコナ</t>
    </rPh>
    <rPh sb="147" eb="149">
      <t>ヒツヨウ</t>
    </rPh>
    <rPh sb="156" eb="158">
      <t>ケイヒ</t>
    </rPh>
    <rPh sb="158" eb="160">
      <t>カイシュウ</t>
    </rPh>
    <rPh sb="160" eb="161">
      <t>リツ</t>
    </rPh>
    <rPh sb="172" eb="173">
      <t>リョウ</t>
    </rPh>
    <rPh sb="174" eb="175">
      <t>スク</t>
    </rPh>
    <rPh sb="178" eb="180">
      <t>キンネン</t>
    </rPh>
    <rPh sb="180" eb="183">
      <t>チホウサイ</t>
    </rPh>
    <rPh sb="183" eb="185">
      <t>ショウカン</t>
    </rPh>
    <rPh sb="186" eb="187">
      <t>オオ</t>
    </rPh>
    <rPh sb="196" eb="200">
      <t>ルイジダンタイ</t>
    </rPh>
    <rPh sb="201" eb="203">
      <t>ヒカク</t>
    </rPh>
    <rPh sb="206" eb="208">
      <t>ケイヒ</t>
    </rPh>
    <rPh sb="208" eb="210">
      <t>カイシュウ</t>
    </rPh>
    <rPh sb="210" eb="211">
      <t>リツ</t>
    </rPh>
    <rPh sb="212" eb="213">
      <t>ヒク</t>
    </rPh>
    <rPh sb="215" eb="217">
      <t>オスイ</t>
    </rPh>
    <rPh sb="217" eb="219">
      <t>ショリ</t>
    </rPh>
    <rPh sb="219" eb="221">
      <t>ゲンカ</t>
    </rPh>
    <rPh sb="222" eb="223">
      <t>タカ</t>
    </rPh>
    <rPh sb="230" eb="232">
      <t>セツゾク</t>
    </rPh>
    <rPh sb="232" eb="234">
      <t>ケンスウ</t>
    </rPh>
    <rPh sb="235" eb="236">
      <t>ゾウ</t>
    </rPh>
    <rPh sb="236" eb="237">
      <t>カ</t>
    </rPh>
    <rPh sb="245" eb="246">
      <t>フ</t>
    </rPh>
    <rPh sb="249" eb="251">
      <t>カイゼン</t>
    </rPh>
    <rPh sb="252" eb="253">
      <t>ハカ</t>
    </rPh>
    <rPh sb="254" eb="256">
      <t>ヒツヨウ</t>
    </rPh>
    <rPh sb="263" eb="265">
      <t>シセツ</t>
    </rPh>
    <rPh sb="265" eb="267">
      <t>リヨウ</t>
    </rPh>
    <rPh sb="267" eb="268">
      <t>リツ</t>
    </rPh>
    <rPh sb="270" eb="272">
      <t>キンネン</t>
    </rPh>
    <rPh sb="273" eb="275">
      <t>ルイジ</t>
    </rPh>
    <rPh sb="275" eb="277">
      <t>ダンタイ</t>
    </rPh>
    <rPh sb="278" eb="280">
      <t>ヒカク</t>
    </rPh>
    <rPh sb="283" eb="284">
      <t>タカ</t>
    </rPh>
    <rPh sb="285" eb="287">
      <t>スウチ</t>
    </rPh>
    <rPh sb="295" eb="297">
      <t>ジンコウ</t>
    </rPh>
    <rPh sb="297" eb="299">
      <t>ゲンショウ</t>
    </rPh>
    <rPh sb="300" eb="301">
      <t>トモナ</t>
    </rPh>
    <rPh sb="302" eb="305">
      <t>リヨウリツ</t>
    </rPh>
    <rPh sb="306" eb="308">
      <t>イゼン</t>
    </rPh>
    <rPh sb="311" eb="312">
      <t>ヒク</t>
    </rPh>
    <rPh sb="322" eb="324">
      <t>テキセイ</t>
    </rPh>
    <rPh sb="324" eb="326">
      <t>キボ</t>
    </rPh>
    <rPh sb="327" eb="329">
      <t>ハアク</t>
    </rPh>
    <rPh sb="332" eb="334">
      <t>キボ</t>
    </rPh>
    <rPh sb="335" eb="337">
      <t>シュクショウ</t>
    </rPh>
    <rPh sb="338" eb="340">
      <t>ケントウ</t>
    </rPh>
    <rPh sb="342" eb="344">
      <t>ヒツヨウ</t>
    </rPh>
    <rPh sb="351" eb="354">
      <t>スイセンカ</t>
    </rPh>
    <rPh sb="354" eb="355">
      <t>リツ</t>
    </rPh>
    <rPh sb="357" eb="359">
      <t>セツゾク</t>
    </rPh>
    <rPh sb="359" eb="360">
      <t>リツ</t>
    </rPh>
    <rPh sb="361" eb="363">
      <t>ゾウカ</t>
    </rPh>
    <rPh sb="366" eb="368">
      <t>ネンネン</t>
    </rPh>
    <rPh sb="368" eb="370">
      <t>ゾウカ</t>
    </rPh>
    <rPh sb="370" eb="372">
      <t>ケイコウ</t>
    </rPh>
    <rPh sb="377" eb="378">
      <t>サラ</t>
    </rPh>
    <rPh sb="380" eb="383">
      <t>スイセンカ</t>
    </rPh>
    <rPh sb="383" eb="384">
      <t>リツ</t>
    </rPh>
    <rPh sb="385" eb="387">
      <t>コウジョウ</t>
    </rPh>
    <rPh sb="388" eb="389">
      <t>ム</t>
    </rPh>
    <rPh sb="391" eb="392">
      <t>ト</t>
    </rPh>
    <rPh sb="393" eb="394">
      <t>ク</t>
    </rPh>
    <rPh sb="398" eb="40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</si>
</sst>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8-44FC-BB4C-F9079307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0.02</c:v>
                </c:pt>
                <c:pt idx="2">
                  <c:v>0.01</c:v>
                </c:pt>
                <c:pt idx="3">
                  <c:v>1.6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8-44FC-BB4C-F9079307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32.33</c:v>
                </c:pt>
                <c:pt idx="1">
                  <c:v>34.950000000000003</c:v>
                </c:pt>
                <c:pt idx="2">
                  <c:v>37.17</c:v>
                </c:pt>
                <c:pt idx="3">
                  <c:v>37.17</c:v>
                </c:pt>
                <c:pt idx="4">
                  <c:v>37.17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8-48B0-B88D-BEEACDDA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32.229999999999997</c:v>
                </c:pt>
                <c:pt idx="2">
                  <c:v>32.479999999999997</c:v>
                </c:pt>
                <c:pt idx="3">
                  <c:v>30.19</c:v>
                </c:pt>
                <c:pt idx="4">
                  <c:v>28.77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8-48B0-B88D-BEEACDDA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78.97</c:v>
                </c:pt>
                <c:pt idx="1">
                  <c:v>83.2</c:v>
                </c:pt>
                <c:pt idx="2">
                  <c:v>84.55</c:v>
                </c:pt>
                <c:pt idx="3">
                  <c:v>86.01</c:v>
                </c:pt>
                <c:pt idx="4">
                  <c:v>86.64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5-4870-B4DD-C4B72628A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80.8</c:v>
                </c:pt>
                <c:pt idx="2">
                  <c:v>79.2</c:v>
                </c:pt>
                <c:pt idx="3">
                  <c:v>79.09</c:v>
                </c:pt>
                <c:pt idx="4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5-4870-B4DD-C4B72628A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45.6</c:v>
                </c:pt>
                <c:pt idx="1">
                  <c:v>38.25</c:v>
                </c:pt>
                <c:pt idx="2">
                  <c:v>37.770000000000003</c:v>
                </c:pt>
                <c:pt idx="3">
                  <c:v>38.69</c:v>
                </c:pt>
                <c:pt idx="4">
                  <c:v>37.67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5-469F-9C27-57AF39997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5-469F-9C27-57AF39997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8-456E-B83D-EA18286C8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8-456E-B83D-EA18286C8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E-409D-B00C-2A6D0C56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2E-409D-B00C-2A6D0C56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E-40D9-A4F5-5B0D04A0D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FE-40D9-A4F5-5B0D04A0D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D-470F-8907-25D2C5D8A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D-470F-8907-25D2C5D8A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5432.32</c:v>
                </c:pt>
                <c:pt idx="1">
                  <c:v>4984.91</c:v>
                </c:pt>
                <c:pt idx="2">
                  <c:v>4474.1899999999996</c:v>
                </c:pt>
                <c:pt idx="3">
                  <c:v>4167</c:v>
                </c:pt>
                <c:pt idx="4">
                  <c:v>3902.26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4-4AC0-B29C-02851C808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1060.8599999999999</c:v>
                </c:pt>
                <c:pt idx="1">
                  <c:v>1006.65</c:v>
                </c:pt>
                <c:pt idx="2">
                  <c:v>998.42</c:v>
                </c:pt>
                <c:pt idx="3">
                  <c:v>1095.52</c:v>
                </c:pt>
                <c:pt idx="4">
                  <c:v>1056.55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4-4AC0-B29C-02851C808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26.58</c:v>
                </c:pt>
                <c:pt idx="1">
                  <c:v>23.11</c:v>
                </c:pt>
                <c:pt idx="2">
                  <c:v>20.5</c:v>
                </c:pt>
                <c:pt idx="3">
                  <c:v>19.670000000000002</c:v>
                </c:pt>
                <c:pt idx="4">
                  <c:v>17.489999999999998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0-4818-872E-7CD1B70B8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45.81</c:v>
                </c:pt>
                <c:pt idx="1">
                  <c:v>43.43</c:v>
                </c:pt>
                <c:pt idx="2">
                  <c:v>41.41</c:v>
                </c:pt>
                <c:pt idx="3">
                  <c:v>39.64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E0-4818-872E-7CD1B70B8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724.24</c:v>
                </c:pt>
                <c:pt idx="1">
                  <c:v>841.79</c:v>
                </c:pt>
                <c:pt idx="2">
                  <c:v>951.25</c:v>
                </c:pt>
                <c:pt idx="3">
                  <c:v>1008.61</c:v>
                </c:pt>
                <c:pt idx="4">
                  <c:v>1121.5899999999999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8-4438-A8AC-20093F49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383.92</c:v>
                </c:pt>
                <c:pt idx="1">
                  <c:v>400.44</c:v>
                </c:pt>
                <c:pt idx="2">
                  <c:v>417.56</c:v>
                </c:pt>
                <c:pt idx="3">
                  <c:v>449.72</c:v>
                </c:pt>
                <c:pt idx="4">
                  <c:v>437.27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8-4438-A8AC-20093F49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【974.72】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F16" zoomScaleNormal="100" workbookViewId="0">
      <selection activeCell="BL16" sqref="BL16:BZ44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京都府　伊根町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1989</v>
      </c>
      <c r="AM8" s="46"/>
      <c r="AN8" s="46"/>
      <c r="AO8" s="46"/>
      <c r="AP8" s="46"/>
      <c r="AQ8" s="46"/>
      <c r="AR8" s="46"/>
      <c r="AS8" s="46"/>
      <c r="AT8" s="45">
        <f>データ!T6</f>
        <v>61.95</v>
      </c>
      <c r="AU8" s="45"/>
      <c r="AV8" s="45"/>
      <c r="AW8" s="45"/>
      <c r="AX8" s="45"/>
      <c r="AY8" s="45"/>
      <c r="AZ8" s="45"/>
      <c r="BA8" s="45"/>
      <c r="BB8" s="45">
        <f>データ!U6</f>
        <v>32.11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56.2</v>
      </c>
      <c r="Q10" s="45"/>
      <c r="R10" s="45"/>
      <c r="S10" s="45"/>
      <c r="T10" s="45"/>
      <c r="U10" s="45"/>
      <c r="V10" s="45"/>
      <c r="W10" s="45">
        <f>データ!Q6</f>
        <v>95.47</v>
      </c>
      <c r="X10" s="45"/>
      <c r="Y10" s="45"/>
      <c r="Z10" s="45"/>
      <c r="AA10" s="45"/>
      <c r="AB10" s="45"/>
      <c r="AC10" s="45"/>
      <c r="AD10" s="46">
        <f>データ!R6</f>
        <v>3500</v>
      </c>
      <c r="AE10" s="46"/>
      <c r="AF10" s="46"/>
      <c r="AG10" s="46"/>
      <c r="AH10" s="46"/>
      <c r="AI10" s="46"/>
      <c r="AJ10" s="46"/>
      <c r="AK10" s="2"/>
      <c r="AL10" s="46">
        <f>データ!V6</f>
        <v>1115</v>
      </c>
      <c r="AM10" s="46"/>
      <c r="AN10" s="46"/>
      <c r="AO10" s="46"/>
      <c r="AP10" s="46"/>
      <c r="AQ10" s="46"/>
      <c r="AR10" s="46"/>
      <c r="AS10" s="46"/>
      <c r="AT10" s="45">
        <f>データ!W6</f>
        <v>0.75</v>
      </c>
      <c r="AU10" s="45"/>
      <c r="AV10" s="45"/>
      <c r="AW10" s="45"/>
      <c r="AX10" s="45"/>
      <c r="AY10" s="45"/>
      <c r="AZ10" s="45"/>
      <c r="BA10" s="45"/>
      <c r="BB10" s="45">
        <f>データ!X6</f>
        <v>1486.67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2" t="s">
        <v>26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4"/>
    </row>
    <row r="15" spans="1:78" ht="13.5" customHeight="1" x14ac:dyDescent="0.2">
      <c r="A15" s="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/>
      <c r="BK15" s="2"/>
      <c r="BL15" s="35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7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118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2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2" t="s">
        <v>27</v>
      </c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4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5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7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116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29" t="s">
        <v>28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1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2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2" t="s">
        <v>29</v>
      </c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5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7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117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2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4"/>
    </row>
    <row r="83" spans="1:78" x14ac:dyDescent="0.2">
      <c r="C83" s="38" t="s">
        <v>30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【974.72】</v>
      </c>
      <c r="I86" s="12" t="str">
        <f>データ!CA6</f>
        <v>【44.22】</v>
      </c>
      <c r="J86" s="12" t="str">
        <f>データ!CL6</f>
        <v>【392.85】</v>
      </c>
      <c r="K86" s="12" t="str">
        <f>データ!CW6</f>
        <v>【32.23】</v>
      </c>
      <c r="L86" s="12" t="str">
        <f>データ!DH6</f>
        <v>【80.63】</v>
      </c>
      <c r="M86" s="12" t="s">
        <v>44</v>
      </c>
      <c r="N86" s="12" t="s">
        <v>44</v>
      </c>
      <c r="O86" s="12" t="str">
        <f>データ!EO6</f>
        <v>【0.01】</v>
      </c>
    </row>
  </sheetData>
  <sheetProtection algorithmName="SHA-512" hashValue="Z13KwGSNMZwmJTgDDMmCw1QaMiY/fpKY/lvBW2iX/6i4coGIJ2/6Jyv+Qtzk6lPkwOX+QrtqSiYsEJ8AeqtQuQ==" saltValue="reZtIC2RBLemtn2l51ZIw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B9:H9"/>
    <mergeCell ref="B10:H10"/>
    <mergeCell ref="I10:O10"/>
    <mergeCell ref="P10:V10"/>
    <mergeCell ref="W10:AC10"/>
    <mergeCell ref="AD10:AJ10"/>
    <mergeCell ref="B60:BJ61"/>
    <mergeCell ref="BL64:BZ65"/>
    <mergeCell ref="C83:BJ83"/>
    <mergeCell ref="BL47:BZ6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2021</v>
      </c>
      <c r="C6" s="19">
        <f t="shared" ref="C6:X6" si="3">C7</f>
        <v>264636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京都府　伊根町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56.2</v>
      </c>
      <c r="Q6" s="20">
        <f t="shared" si="3"/>
        <v>95.47</v>
      </c>
      <c r="R6" s="20">
        <f t="shared" si="3"/>
        <v>3500</v>
      </c>
      <c r="S6" s="20">
        <f t="shared" si="3"/>
        <v>1989</v>
      </c>
      <c r="T6" s="20">
        <f t="shared" si="3"/>
        <v>61.95</v>
      </c>
      <c r="U6" s="20">
        <f t="shared" si="3"/>
        <v>32.11</v>
      </c>
      <c r="V6" s="20">
        <f t="shared" si="3"/>
        <v>1115</v>
      </c>
      <c r="W6" s="20">
        <f t="shared" si="3"/>
        <v>0.75</v>
      </c>
      <c r="X6" s="20">
        <f t="shared" si="3"/>
        <v>1486.67</v>
      </c>
      <c r="Y6" s="21">
        <f>IF(Y7="",NA(),Y7)</f>
        <v>45.6</v>
      </c>
      <c r="Z6" s="21">
        <f t="shared" ref="Z6:AH6" si="4">IF(Z7="",NA(),Z7)</f>
        <v>38.25</v>
      </c>
      <c r="AA6" s="21">
        <f t="shared" si="4"/>
        <v>37.770000000000003</v>
      </c>
      <c r="AB6" s="21">
        <f t="shared" si="4"/>
        <v>38.69</v>
      </c>
      <c r="AC6" s="21">
        <f t="shared" si="4"/>
        <v>37.67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5432.32</v>
      </c>
      <c r="BG6" s="21">
        <f t="shared" ref="BG6:BO6" si="7">IF(BG7="",NA(),BG7)</f>
        <v>4984.91</v>
      </c>
      <c r="BH6" s="21">
        <f t="shared" si="7"/>
        <v>4474.1899999999996</v>
      </c>
      <c r="BI6" s="21">
        <f t="shared" si="7"/>
        <v>4167</v>
      </c>
      <c r="BJ6" s="21">
        <f t="shared" si="7"/>
        <v>3902.26</v>
      </c>
      <c r="BK6" s="21">
        <f t="shared" si="7"/>
        <v>1060.8599999999999</v>
      </c>
      <c r="BL6" s="21">
        <f t="shared" si="7"/>
        <v>1006.65</v>
      </c>
      <c r="BM6" s="21">
        <f t="shared" si="7"/>
        <v>998.42</v>
      </c>
      <c r="BN6" s="21">
        <f t="shared" si="7"/>
        <v>1095.52</v>
      </c>
      <c r="BO6" s="21">
        <f t="shared" si="7"/>
        <v>1056.55</v>
      </c>
      <c r="BP6" s="20" t="str">
        <f>IF(BP7="","",IF(BP7="-","【-】","【"&amp;SUBSTITUTE(TEXT(BP7,"#,##0.00"),"-","△")&amp;"】"))</f>
        <v>【974.72】</v>
      </c>
      <c r="BQ6" s="21">
        <f>IF(BQ7="",NA(),BQ7)</f>
        <v>26.58</v>
      </c>
      <c r="BR6" s="21">
        <f t="shared" ref="BR6:BZ6" si="8">IF(BR7="",NA(),BR7)</f>
        <v>23.11</v>
      </c>
      <c r="BS6" s="21">
        <f t="shared" si="8"/>
        <v>20.5</v>
      </c>
      <c r="BT6" s="21">
        <f t="shared" si="8"/>
        <v>19.670000000000002</v>
      </c>
      <c r="BU6" s="21">
        <f t="shared" si="8"/>
        <v>17.489999999999998</v>
      </c>
      <c r="BV6" s="21">
        <f t="shared" si="8"/>
        <v>45.81</v>
      </c>
      <c r="BW6" s="21">
        <f t="shared" si="8"/>
        <v>43.43</v>
      </c>
      <c r="BX6" s="21">
        <f t="shared" si="8"/>
        <v>41.41</v>
      </c>
      <c r="BY6" s="21">
        <f t="shared" si="8"/>
        <v>39.64</v>
      </c>
      <c r="BZ6" s="21">
        <f t="shared" si="8"/>
        <v>40</v>
      </c>
      <c r="CA6" s="20" t="str">
        <f>IF(CA7="","",IF(CA7="-","【-】","【"&amp;SUBSTITUTE(TEXT(CA7,"#,##0.00"),"-","△")&amp;"】"))</f>
        <v>【44.22】</v>
      </c>
      <c r="CB6" s="21">
        <f>IF(CB7="",NA(),CB7)</f>
        <v>724.24</v>
      </c>
      <c r="CC6" s="21">
        <f t="shared" ref="CC6:CK6" si="9">IF(CC7="",NA(),CC7)</f>
        <v>841.79</v>
      </c>
      <c r="CD6" s="21">
        <f t="shared" si="9"/>
        <v>951.25</v>
      </c>
      <c r="CE6" s="21">
        <f t="shared" si="9"/>
        <v>1008.61</v>
      </c>
      <c r="CF6" s="21">
        <f t="shared" si="9"/>
        <v>1121.5899999999999</v>
      </c>
      <c r="CG6" s="21">
        <f t="shared" si="9"/>
        <v>383.92</v>
      </c>
      <c r="CH6" s="21">
        <f t="shared" si="9"/>
        <v>400.44</v>
      </c>
      <c r="CI6" s="21">
        <f t="shared" si="9"/>
        <v>417.56</v>
      </c>
      <c r="CJ6" s="21">
        <f t="shared" si="9"/>
        <v>449.72</v>
      </c>
      <c r="CK6" s="21">
        <f t="shared" si="9"/>
        <v>437.27</v>
      </c>
      <c r="CL6" s="20" t="str">
        <f>IF(CL7="","",IF(CL7="-","【-】","【"&amp;SUBSTITUTE(TEXT(CL7,"#,##0.00"),"-","△")&amp;"】"))</f>
        <v>【392.85】</v>
      </c>
      <c r="CM6" s="21">
        <f>IF(CM7="",NA(),CM7)</f>
        <v>32.33</v>
      </c>
      <c r="CN6" s="21">
        <f t="shared" ref="CN6:CV6" si="10">IF(CN7="",NA(),CN7)</f>
        <v>34.950000000000003</v>
      </c>
      <c r="CO6" s="21">
        <f t="shared" si="10"/>
        <v>37.17</v>
      </c>
      <c r="CP6" s="21">
        <f t="shared" si="10"/>
        <v>37.17</v>
      </c>
      <c r="CQ6" s="21">
        <f t="shared" si="10"/>
        <v>37.17</v>
      </c>
      <c r="CR6" s="21">
        <f t="shared" si="10"/>
        <v>33.21</v>
      </c>
      <c r="CS6" s="21">
        <f t="shared" si="10"/>
        <v>32.229999999999997</v>
      </c>
      <c r="CT6" s="21">
        <f t="shared" si="10"/>
        <v>32.479999999999997</v>
      </c>
      <c r="CU6" s="21">
        <f t="shared" si="10"/>
        <v>30.19</v>
      </c>
      <c r="CV6" s="21">
        <f t="shared" si="10"/>
        <v>28.77</v>
      </c>
      <c r="CW6" s="20" t="str">
        <f>IF(CW7="","",IF(CW7="-","【-】","【"&amp;SUBSTITUTE(TEXT(CW7,"#,##0.00"),"-","△")&amp;"】"))</f>
        <v>【32.23】</v>
      </c>
      <c r="CX6" s="21">
        <f>IF(CX7="",NA(),CX7)</f>
        <v>78.97</v>
      </c>
      <c r="CY6" s="21">
        <f t="shared" ref="CY6:DG6" si="11">IF(CY7="",NA(),CY7)</f>
        <v>83.2</v>
      </c>
      <c r="CZ6" s="21">
        <f t="shared" si="11"/>
        <v>84.55</v>
      </c>
      <c r="DA6" s="21">
        <f t="shared" si="11"/>
        <v>86.01</v>
      </c>
      <c r="DB6" s="21">
        <f t="shared" si="11"/>
        <v>86.64</v>
      </c>
      <c r="DC6" s="21">
        <f t="shared" si="11"/>
        <v>79.98</v>
      </c>
      <c r="DD6" s="21">
        <f t="shared" si="11"/>
        <v>80.8</v>
      </c>
      <c r="DE6" s="21">
        <f t="shared" si="11"/>
        <v>79.2</v>
      </c>
      <c r="DF6" s="21">
        <f t="shared" si="11"/>
        <v>79.09</v>
      </c>
      <c r="DG6" s="21">
        <f t="shared" si="11"/>
        <v>78.900000000000006</v>
      </c>
      <c r="DH6" s="20" t="str">
        <f>IF(DH7="","",IF(DH7="-","【-】","【"&amp;SUBSTITUTE(TEXT(DH7,"#,##0.00"),"-","△")&amp;"】"))</f>
        <v>【80.63】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0.02</v>
      </c>
      <c r="EL6" s="21">
        <f t="shared" si="14"/>
        <v>0.01</v>
      </c>
      <c r="EM6" s="21">
        <f t="shared" si="14"/>
        <v>1.6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5" s="22" customFormat="1" x14ac:dyDescent="0.2">
      <c r="A7" s="14"/>
      <c r="B7" s="23">
        <v>2021</v>
      </c>
      <c r="C7" s="23">
        <v>264636</v>
      </c>
      <c r="D7" s="23">
        <v>47</v>
      </c>
      <c r="E7" s="23">
        <v>17</v>
      </c>
      <c r="F7" s="23">
        <v>6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56.2</v>
      </c>
      <c r="Q7" s="24">
        <v>95.47</v>
      </c>
      <c r="R7" s="24">
        <v>3500</v>
      </c>
      <c r="S7" s="24">
        <v>1989</v>
      </c>
      <c r="T7" s="24">
        <v>61.95</v>
      </c>
      <c r="U7" s="24">
        <v>32.11</v>
      </c>
      <c r="V7" s="24">
        <v>1115</v>
      </c>
      <c r="W7" s="24">
        <v>0.75</v>
      </c>
      <c r="X7" s="24">
        <v>1486.67</v>
      </c>
      <c r="Y7" s="24">
        <v>45.6</v>
      </c>
      <c r="Z7" s="24">
        <v>38.25</v>
      </c>
      <c r="AA7" s="24">
        <v>37.770000000000003</v>
      </c>
      <c r="AB7" s="24">
        <v>38.69</v>
      </c>
      <c r="AC7" s="24">
        <v>37.67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5432.32</v>
      </c>
      <c r="BG7" s="24">
        <v>4984.91</v>
      </c>
      <c r="BH7" s="24">
        <v>4474.1899999999996</v>
      </c>
      <c r="BI7" s="24">
        <v>4167</v>
      </c>
      <c r="BJ7" s="24">
        <v>3902.26</v>
      </c>
      <c r="BK7" s="24">
        <v>1060.8599999999999</v>
      </c>
      <c r="BL7" s="24">
        <v>1006.65</v>
      </c>
      <c r="BM7" s="24">
        <v>998.42</v>
      </c>
      <c r="BN7" s="24">
        <v>1095.52</v>
      </c>
      <c r="BO7" s="24">
        <v>1056.55</v>
      </c>
      <c r="BP7" s="24">
        <v>974.72</v>
      </c>
      <c r="BQ7" s="24">
        <v>26.58</v>
      </c>
      <c r="BR7" s="24">
        <v>23.11</v>
      </c>
      <c r="BS7" s="24">
        <v>20.5</v>
      </c>
      <c r="BT7" s="24">
        <v>19.670000000000002</v>
      </c>
      <c r="BU7" s="24">
        <v>17.489999999999998</v>
      </c>
      <c r="BV7" s="24">
        <v>45.81</v>
      </c>
      <c r="BW7" s="24">
        <v>43.43</v>
      </c>
      <c r="BX7" s="24">
        <v>41.41</v>
      </c>
      <c r="BY7" s="24">
        <v>39.64</v>
      </c>
      <c r="BZ7" s="24">
        <v>40</v>
      </c>
      <c r="CA7" s="24">
        <v>44.22</v>
      </c>
      <c r="CB7" s="24">
        <v>724.24</v>
      </c>
      <c r="CC7" s="24">
        <v>841.79</v>
      </c>
      <c r="CD7" s="24">
        <v>951.25</v>
      </c>
      <c r="CE7" s="24">
        <v>1008.61</v>
      </c>
      <c r="CF7" s="24">
        <v>1121.5899999999999</v>
      </c>
      <c r="CG7" s="24">
        <v>383.92</v>
      </c>
      <c r="CH7" s="24">
        <v>400.44</v>
      </c>
      <c r="CI7" s="24">
        <v>417.56</v>
      </c>
      <c r="CJ7" s="24">
        <v>449.72</v>
      </c>
      <c r="CK7" s="24">
        <v>437.27</v>
      </c>
      <c r="CL7" s="24">
        <v>392.85</v>
      </c>
      <c r="CM7" s="24">
        <v>32.33</v>
      </c>
      <c r="CN7" s="24">
        <v>34.950000000000003</v>
      </c>
      <c r="CO7" s="24">
        <v>37.17</v>
      </c>
      <c r="CP7" s="24">
        <v>37.17</v>
      </c>
      <c r="CQ7" s="24">
        <v>37.17</v>
      </c>
      <c r="CR7" s="24">
        <v>33.21</v>
      </c>
      <c r="CS7" s="24">
        <v>32.229999999999997</v>
      </c>
      <c r="CT7" s="24">
        <v>32.479999999999997</v>
      </c>
      <c r="CU7" s="24">
        <v>30.19</v>
      </c>
      <c r="CV7" s="24">
        <v>28.77</v>
      </c>
      <c r="CW7" s="24">
        <v>32.229999999999997</v>
      </c>
      <c r="CX7" s="24">
        <v>78.97</v>
      </c>
      <c r="CY7" s="24">
        <v>83.2</v>
      </c>
      <c r="CZ7" s="24">
        <v>84.55</v>
      </c>
      <c r="DA7" s="24">
        <v>86.01</v>
      </c>
      <c r="DB7" s="24">
        <v>86.64</v>
      </c>
      <c r="DC7" s="24">
        <v>79.98</v>
      </c>
      <c r="DD7" s="24">
        <v>80.8</v>
      </c>
      <c r="DE7" s="24">
        <v>79.2</v>
      </c>
      <c r="DF7" s="24">
        <v>79.09</v>
      </c>
      <c r="DG7" s="24">
        <v>78.900000000000006</v>
      </c>
      <c r="DH7" s="24">
        <v>80.63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0.02</v>
      </c>
      <c r="EL7" s="24">
        <v>0.01</v>
      </c>
      <c r="EM7" s="24">
        <v>1.6</v>
      </c>
      <c r="EN7" s="24">
        <v>0.01</v>
      </c>
      <c r="EO7" s="24">
        <v>0.01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2">
      <c r="B13" t="s">
        <v>112</v>
      </c>
      <c r="C13" t="s">
        <v>112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中西　祐季奈</cp:lastModifiedBy>
  <dcterms:created xsi:type="dcterms:W3CDTF">2023-01-13T00:05:52Z</dcterms:created>
  <dcterms:modified xsi:type="dcterms:W3CDTF">2023-02-15T07:19:35Z</dcterms:modified>
  <cp:category/>
</cp:coreProperties>
</file>