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４年度\230106公営企業に係る経営比較分析表（令和３年度決算）の分析等について\04 HPアップ版\24 京丹波町\"/>
    </mc:Choice>
  </mc:AlternateContent>
  <xr:revisionPtr revIDLastSave="0" documentId="13_ncr:1_{D8FE3BD8-78C6-4744-AD2E-FE88E796AF21}" xr6:coauthVersionLast="36" xr6:coauthVersionMax="36" xr10:uidLastSave="{00000000-0000-0000-0000-000000000000}"/>
  <workbookProtection workbookAlgorithmName="SHA-512" workbookHashValue="Vl+PGCg8AgltQld1SPmqmozJnFOchms+5rVDJwB772f3h9A9CCxhq9+k0MeXtNoyP9NLpAnwrf3O+DTzMccf2A==" workbookSaltValue="G0ADiVSp/Hri1vQwrKYYhQ==" workbookSpinCount="100000" lockStructure="1"/>
  <bookViews>
    <workbookView xWindow="0" yWindow="0" windowWidth="23040" windowHeight="896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<sst xmlns="http://schemas.openxmlformats.org/spreadsheetml/2006/main" count="236" uniqueCount="116">
  <si>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</si>
  <si>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</si>
  <si>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</si>
  <si>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</si>
  <si>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</si>
  <si>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</si>
  <si>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</si>
  <si>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</si>
  <si>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</si>
  <si>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</si>
  <si>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</si>
  <si>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</si>
  <si>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</si>
  <si>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特定環境保全公共下水道</t>
  </si>
  <si>
    <t>■</t>
  </si>
  <si>
    <t>業種名</t>
    <rPh sb="2" eb="3">
      <t>メイ</t>
    </rPh>
    <phoneticPr fontId="1"/>
  </si>
  <si>
    <t>本町の下水道使用料は、全国平均よりも相当高額な料金体系となっているが、一般会計から基準外の繰入をしなければ赤字となるような経営状況である。
　特に処理施設の老朽化対策コストが増加傾向にあるため、今後の管渠更新も見据え安定した経営を持続するため、より最適な処理方法及び適正規模運営を検討・実施していく必要がある。
　また、根底にある人口減少問題については、町全体で連携を図りながら移住定住対策を講じ推進していく必要がある。　</t>
  </si>
  <si>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</si>
  <si>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</si>
  <si>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</si>
  <si>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</si>
  <si>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</si>
  <si>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</si>
  <si>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</si>
  <si>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</si>
  <si>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</si>
  <si>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</si>
  <si>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</si>
  <si>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</si>
  <si>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</si>
  <si>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</si>
  <si>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</si>
  <si>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</si>
  <si>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</si>
  <si>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</si>
  <si>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</si>
  <si>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</si>
  <si>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</si>
  <si>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</si>
  <si>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</si>
  <si>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</si>
  <si>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</si>
  <si>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</si>
  <si>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</si>
  <si>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</si>
  <si>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</si>
  <si>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</si>
  <si>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</si>
  <si>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</si>
  <si>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</si>
  <si>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</si>
  <si>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</si>
  <si>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</si>
  <si>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</si>
  <si>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</si>
  <si>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</si>
  <si>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</si>
  <si>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</si>
  <si>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</si>
  <si>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</si>
  <si>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</si>
  <si>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</si>
  <si>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</si>
  <si>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</si>
  <si>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</si>
  <si>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</si>
  <si>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</si>
  <si>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</si>
  <si>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</si>
  <si>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</si>
  <si>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</si>
  <si>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</si>
  <si>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</si>
  <si>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</si>
  <si>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</si>
  <si>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</si>
  <si>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</si>
  <si>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</si>
  <si>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</si>
  <si>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</si>
  <si>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</si>
  <si>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</si>
  <si>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</si>
  <si>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</si>
  <si>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</si>
  <si>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</si>
  <si>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</si>
  <si>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</si>
  <si>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</si>
  <si>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</si>
  <si>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</si>
  <si>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</si>
  <si>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</si>
  <si>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</si>
  <si>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</si>
  <si>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</si>
  <si>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</si>
  <si>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</si>
  <si>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京丹波町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</si>
  <si>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</si>
  <si>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</si>
  <si>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</si>
  <si>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</si>
  <si>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</si>
  <si>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</si>
  <si>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</si>
  <si>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</si>
  <si>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</si>
  <si>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</si>
  <si>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</si>
  <si>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</si>
  <si>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</si>
  <si>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</si>
  <si>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</si>
  <si>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①収益的収支比率
　総収益は、一般会計からの繰入金に依存し例年並みの収益で100％に満たない状況である。繰入金を削減出来るよう経費削減等に取り組む必要がある。
④企業債残高対事業規模比率
　平成28年度から営業収益で賄えない企業債償還金全額を基準内繰入（分流式下水道等）に改めたことから0％となっている。
⑤経費回収率
　使用料が高く全国平均及び類似団体平均よりも回収率は高い。昨年度と比較すると汚水処理費の減少により上昇しているが、使用料で汚水処理費を賄えておらず、一般会計からの繰入金で補っている。
⑥汚水処理原価
　有収水量は少し減少し、汚水処理費については減少したため前年度よりも減少した。全国平均を上回っており、今後も維持管理費の削減や有収水量の増加を見通した取組みが必要となってくる。
⑦施設利用率
　水洗化率が92.44%であるにもかかわらず、施設利用率が31.74%と低くなっている。これは、計画の時点より人口が減少していることが一因と考えられる。
⑧水洗化率
　全国平均及び類似団体平均より水洗化率は高くなっている。今後も未接続家庭への啓発活動に取り組む必要がある。</t>
    <rPh sb="204" eb="206">
      <t>ゲンショウ</t>
    </rPh>
    <rPh sb="209" eb="211">
      <t>ジョウショウ</t>
    </rPh>
    <rPh sb="268" eb="270">
      <t>ゲンショウ</t>
    </rPh>
    <rPh sb="282" eb="284">
      <t>ゲンショウ</t>
    </rPh>
    <rPh sb="294" eb="296">
      <t>ゲンショウ</t>
    </rPh>
    <phoneticPr fontId="1"/>
  </si>
  <si>
    <t>③管渠改善率
　最も早い供用開始から29年が過ぎたところであるため耐用年数を経過しておらず、現時点では管渠の更新・老朽化対策は必要ないが、今後発生する管渠老朽化に備え対策を検討する必要がある。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</si>
</sst>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0C-4975-956F-B78EBF0209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DC0C-4975-956F-B78EBF0209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32.75</c:v>
                </c:pt>
                <c:pt idx="1">
                  <c:v>31.74</c:v>
                </c:pt>
                <c:pt idx="2">
                  <c:v>31.74</c:v>
                </c:pt>
                <c:pt idx="3">
                  <c:v>31.74</c:v>
                </c:pt>
                <c:pt idx="4">
                  <c:v>31.74</c:v>
                </c:pt>
              </c:numCache>
            </c:numRef>
          </c:val>
          <c:extLst>
            <c:ext xmlns:c16="http://schemas.microsoft.com/office/drawing/2014/chart" uri="{C3380CC4-5D6E-409C-BE32-E72D297353CC}">
              <c16:uniqueId val="{00000000-BC02-49A5-8EF3-061EFA8AE4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BC02-49A5-8EF3-061EFA8AE4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92.34</c:v>
                </c:pt>
                <c:pt idx="1">
                  <c:v>92.23</c:v>
                </c:pt>
                <c:pt idx="2">
                  <c:v>92.3</c:v>
                </c:pt>
                <c:pt idx="3">
                  <c:v>92.54</c:v>
                </c:pt>
                <c:pt idx="4">
                  <c:v>92.44</c:v>
                </c:pt>
              </c:numCache>
            </c:numRef>
          </c:val>
          <c:extLst>
            <c:ext xmlns:c16="http://schemas.microsoft.com/office/drawing/2014/chart" uri="{C3380CC4-5D6E-409C-BE32-E72D297353CC}">
              <c16:uniqueId val="{00000000-4343-4EC5-986F-273C7F645E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4343-4EC5-986F-273C7F645E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78.53</c:v>
                </c:pt>
                <c:pt idx="1">
                  <c:v>76.59</c:v>
                </c:pt>
                <c:pt idx="2">
                  <c:v>77.58</c:v>
                </c:pt>
                <c:pt idx="3">
                  <c:v>82.36</c:v>
                </c:pt>
                <c:pt idx="4">
                  <c:v>82.76</c:v>
                </c:pt>
              </c:numCache>
            </c:numRef>
          </c:val>
          <c:extLst>
            <c:ext xmlns:c16="http://schemas.microsoft.com/office/drawing/2014/chart" uri="{C3380CC4-5D6E-409C-BE32-E72D297353CC}">
              <c16:uniqueId val="{00000000-653F-41D7-93FB-8EE0D967A3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3F-41D7-93FB-8EE0D967A3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82-4913-8700-31FFACECD6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82-4913-8700-31FFACECD6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4F-4FA0-B759-8467C4BE325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4F-4FA0-B759-8467C4BE325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D9-4EAA-9C6C-DFCAF42712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D9-4EAA-9C6C-DFCAF42712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7C-426A-A395-5BB871838E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7C-426A-A395-5BB871838E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A7-4B33-8813-BAAAA44018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BEA7-4B33-8813-BAAAA44018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97.4</c:v>
                </c:pt>
                <c:pt idx="1">
                  <c:v>86.88</c:v>
                </c:pt>
                <c:pt idx="2">
                  <c:v>90.16</c:v>
                </c:pt>
                <c:pt idx="3">
                  <c:v>75.790000000000006</c:v>
                </c:pt>
                <c:pt idx="4">
                  <c:v>80.62</c:v>
                </c:pt>
              </c:numCache>
            </c:numRef>
          </c:val>
          <c:extLst>
            <c:ext xmlns:c16="http://schemas.microsoft.com/office/drawing/2014/chart" uri="{C3380CC4-5D6E-409C-BE32-E72D297353CC}">
              <c16:uniqueId val="{00000000-52F0-45C1-BF85-FE25B91121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52F0-45C1-BF85-FE25B91121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231.31</c:v>
                </c:pt>
                <c:pt idx="1">
                  <c:v>259.8</c:v>
                </c:pt>
                <c:pt idx="2">
                  <c:v>252.82</c:v>
                </c:pt>
                <c:pt idx="3">
                  <c:v>301.08999999999997</c:v>
                </c:pt>
                <c:pt idx="4">
                  <c:v>286.64</c:v>
                </c:pt>
              </c:numCache>
            </c:numRef>
          </c:val>
          <c:extLst>
            <c:ext xmlns:c16="http://schemas.microsoft.com/office/drawing/2014/chart" uri="{C3380CC4-5D6E-409C-BE32-E72D297353CC}">
              <c16:uniqueId val="{00000000-9082-4EA6-9593-12804BEE20E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9082-4EA6-9593-12804BEE20E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【1,201.79】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【85.24】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【75.31】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【0.15】</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5" zoomScaleNormal="95" workbookViewId="0">
      <selection activeCell="CH43" sqref="CH43"/>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京丹波町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8</v>
      </c>
      <c r="C7" s="30"/>
      <c r="D7" s="30"/>
      <c r="E7" s="30"/>
      <c r="F7" s="30"/>
      <c r="G7" s="30"/>
      <c r="H7" s="30"/>
      <c r="I7" s="30" t="s">
        <v>15</v>
      </c>
      <c r="J7" s="30"/>
      <c r="K7" s="30"/>
      <c r="L7" s="30"/>
      <c r="M7" s="30"/>
      <c r="N7" s="30"/>
      <c r="O7" s="30"/>
      <c r="P7" s="30" t="s">
        <v>7</v>
      </c>
      <c r="Q7" s="30"/>
      <c r="R7" s="30"/>
      <c r="S7" s="30"/>
      <c r="T7" s="30"/>
      <c r="U7" s="30"/>
      <c r="V7" s="30"/>
      <c r="W7" s="30" t="s">
        <v>18</v>
      </c>
      <c r="X7" s="30"/>
      <c r="Y7" s="30"/>
      <c r="Z7" s="30"/>
      <c r="AA7" s="30"/>
      <c r="AB7" s="30"/>
      <c r="AC7" s="30"/>
      <c r="AD7" s="30" t="s">
        <v>6</v>
      </c>
      <c r="AE7" s="30"/>
      <c r="AF7" s="30"/>
      <c r="AG7" s="30"/>
      <c r="AH7" s="30"/>
      <c r="AI7" s="30"/>
      <c r="AJ7" s="30"/>
      <c r="AK7" s="3"/>
      <c r="AL7" s="30" t="s">
        <v>19</v>
      </c>
      <c r="AM7" s="30"/>
      <c r="AN7" s="30"/>
      <c r="AO7" s="30"/>
      <c r="AP7" s="30"/>
      <c r="AQ7" s="30"/>
      <c r="AR7" s="30"/>
      <c r="AS7" s="30"/>
      <c r="AT7" s="30" t="s">
        <v>12</v>
      </c>
      <c r="AU7" s="30"/>
      <c r="AV7" s="30"/>
      <c r="AW7" s="30"/>
      <c r="AX7" s="30"/>
      <c r="AY7" s="30"/>
      <c r="AZ7" s="30"/>
      <c r="BA7" s="30"/>
      <c r="BB7" s="30" t="s">
        <v>20</v>
      </c>
      <c r="BC7" s="30"/>
      <c r="BD7" s="30"/>
      <c r="BE7" s="30"/>
      <c r="BF7" s="30"/>
      <c r="BG7" s="30"/>
      <c r="BH7" s="30"/>
      <c r="BI7" s="30"/>
      <c r="BJ7" s="3"/>
      <c r="BK7" s="3"/>
      <c r="BL7" s="31" t="s">
        <v>21</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13320</v>
      </c>
      <c r="AM8" s="36"/>
      <c r="AN8" s="36"/>
      <c r="AO8" s="36"/>
      <c r="AP8" s="36"/>
      <c r="AQ8" s="36"/>
      <c r="AR8" s="36"/>
      <c r="AS8" s="36"/>
      <c r="AT8" s="37">
        <f>データ!T6</f>
        <v>303.08999999999997</v>
      </c>
      <c r="AU8" s="37"/>
      <c r="AV8" s="37"/>
      <c r="AW8" s="37"/>
      <c r="AX8" s="37"/>
      <c r="AY8" s="37"/>
      <c r="AZ8" s="37"/>
      <c r="BA8" s="37"/>
      <c r="BB8" s="37">
        <f>データ!U6</f>
        <v>43.95</v>
      </c>
      <c r="BC8" s="37"/>
      <c r="BD8" s="37"/>
      <c r="BE8" s="37"/>
      <c r="BF8" s="37"/>
      <c r="BG8" s="37"/>
      <c r="BH8" s="37"/>
      <c r="BI8" s="37"/>
      <c r="BJ8" s="3"/>
      <c r="BK8" s="3"/>
      <c r="BL8" s="38" t="s">
        <v>14</v>
      </c>
      <c r="BM8" s="39"/>
      <c r="BN8" s="40" t="s">
        <v>23</v>
      </c>
      <c r="BO8" s="40"/>
      <c r="BP8" s="40"/>
      <c r="BQ8" s="40"/>
      <c r="BR8" s="40"/>
      <c r="BS8" s="40"/>
      <c r="BT8" s="40"/>
      <c r="BU8" s="40"/>
      <c r="BV8" s="40"/>
      <c r="BW8" s="40"/>
      <c r="BX8" s="40"/>
      <c r="BY8" s="41"/>
    </row>
    <row r="9" spans="1:78" ht="18.75" customHeight="1" x14ac:dyDescent="0.2">
      <c r="A9" s="2"/>
      <c r="B9" s="30" t="s">
        <v>25</v>
      </c>
      <c r="C9" s="30"/>
      <c r="D9" s="30"/>
      <c r="E9" s="30"/>
      <c r="F9" s="30"/>
      <c r="G9" s="30"/>
      <c r="H9" s="30"/>
      <c r="I9" s="30" t="s">
        <v>26</v>
      </c>
      <c r="J9" s="30"/>
      <c r="K9" s="30"/>
      <c r="L9" s="30"/>
      <c r="M9" s="30"/>
      <c r="N9" s="30"/>
      <c r="O9" s="30"/>
      <c r="P9" s="30" t="s">
        <v>27</v>
      </c>
      <c r="Q9" s="30"/>
      <c r="R9" s="30"/>
      <c r="S9" s="30"/>
      <c r="T9" s="30"/>
      <c r="U9" s="30"/>
      <c r="V9" s="30"/>
      <c r="W9" s="30" t="s">
        <v>30</v>
      </c>
      <c r="X9" s="30"/>
      <c r="Y9" s="30"/>
      <c r="Z9" s="30"/>
      <c r="AA9" s="30"/>
      <c r="AB9" s="30"/>
      <c r="AC9" s="30"/>
      <c r="AD9" s="30" t="s">
        <v>24</v>
      </c>
      <c r="AE9" s="30"/>
      <c r="AF9" s="30"/>
      <c r="AG9" s="30"/>
      <c r="AH9" s="30"/>
      <c r="AI9" s="30"/>
      <c r="AJ9" s="30"/>
      <c r="AK9" s="3"/>
      <c r="AL9" s="30" t="s">
        <v>33</v>
      </c>
      <c r="AM9" s="30"/>
      <c r="AN9" s="30"/>
      <c r="AO9" s="30"/>
      <c r="AP9" s="30"/>
      <c r="AQ9" s="30"/>
      <c r="AR9" s="30"/>
      <c r="AS9" s="30"/>
      <c r="AT9" s="30" t="s">
        <v>34</v>
      </c>
      <c r="AU9" s="30"/>
      <c r="AV9" s="30"/>
      <c r="AW9" s="30"/>
      <c r="AX9" s="30"/>
      <c r="AY9" s="30"/>
      <c r="AZ9" s="30"/>
      <c r="BA9" s="30"/>
      <c r="BB9" s="30" t="s">
        <v>37</v>
      </c>
      <c r="BC9" s="30"/>
      <c r="BD9" s="30"/>
      <c r="BE9" s="30"/>
      <c r="BF9" s="30"/>
      <c r="BG9" s="30"/>
      <c r="BH9" s="30"/>
      <c r="BI9" s="30"/>
      <c r="BJ9" s="3"/>
      <c r="BK9" s="3"/>
      <c r="BL9" s="42" t="s">
        <v>38</v>
      </c>
      <c r="BM9" s="43"/>
      <c r="BN9" s="44" t="s">
        <v>40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31.74</v>
      </c>
      <c r="Q10" s="37"/>
      <c r="R10" s="37"/>
      <c r="S10" s="37"/>
      <c r="T10" s="37"/>
      <c r="U10" s="37"/>
      <c r="V10" s="37"/>
      <c r="W10" s="37">
        <f>データ!Q6</f>
        <v>100</v>
      </c>
      <c r="X10" s="37"/>
      <c r="Y10" s="37"/>
      <c r="Z10" s="37"/>
      <c r="AA10" s="37"/>
      <c r="AB10" s="37"/>
      <c r="AC10" s="37"/>
      <c r="AD10" s="36">
        <f>データ!R6</f>
        <v>4180</v>
      </c>
      <c r="AE10" s="36"/>
      <c r="AF10" s="36"/>
      <c r="AG10" s="36"/>
      <c r="AH10" s="36"/>
      <c r="AI10" s="36"/>
      <c r="AJ10" s="36"/>
      <c r="AK10" s="2"/>
      <c r="AL10" s="36">
        <f>データ!V6</f>
        <v>4191</v>
      </c>
      <c r="AM10" s="36"/>
      <c r="AN10" s="36"/>
      <c r="AO10" s="36"/>
      <c r="AP10" s="36"/>
      <c r="AQ10" s="36"/>
      <c r="AR10" s="36"/>
      <c r="AS10" s="36"/>
      <c r="AT10" s="37">
        <f>データ!W6</f>
        <v>2.44</v>
      </c>
      <c r="AU10" s="37"/>
      <c r="AV10" s="37"/>
      <c r="AW10" s="37"/>
      <c r="AX10" s="37"/>
      <c r="AY10" s="37"/>
      <c r="AZ10" s="37"/>
      <c r="BA10" s="37"/>
      <c r="BB10" s="37">
        <f>データ!X6</f>
        <v>1717.62</v>
      </c>
      <c r="BC10" s="37"/>
      <c r="BD10" s="37"/>
      <c r="BE10" s="37"/>
      <c r="BF10" s="37"/>
      <c r="BG10" s="37"/>
      <c r="BH10" s="37"/>
      <c r="BI10" s="37"/>
      <c r="BJ10" s="2"/>
      <c r="BK10" s="2"/>
      <c r="BL10" s="46" t="s">
        <v>41</v>
      </c>
      <c r="BM10" s="47"/>
      <c r="BN10" s="48" t="s">
        <v>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32</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44</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46</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115</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11</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16</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47</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48</v>
      </c>
      <c r="C85" s="6"/>
      <c r="D85" s="6"/>
      <c r="E85" s="6" t="s">
        <v>50</v>
      </c>
      <c r="F85" s="6" t="s">
        <v>51</v>
      </c>
      <c r="G85" s="6" t="s">
        <v>52</v>
      </c>
      <c r="H85" s="6" t="s">
        <v>45</v>
      </c>
      <c r="I85" s="6" t="s">
        <v>9</v>
      </c>
      <c r="J85" s="6" t="s">
        <v>53</v>
      </c>
      <c r="K85" s="6" t="s">
        <v>54</v>
      </c>
      <c r="L85" s="6" t="s">
        <v>36</v>
      </c>
      <c r="M85" s="6" t="s">
        <v>39</v>
      </c>
      <c r="N85" s="6" t="s">
        <v>55</v>
      </c>
      <c r="O85" s="6" t="s">
        <v>57</v>
      </c>
    </row>
    <row r="86" spans="1:78" hidden="1" x14ac:dyDescent="0.2">
      <c r="B86" s="6"/>
      <c r="C86" s="6"/>
      <c r="D86" s="6"/>
      <c r="E86" s="6" t="str">
        <f>データ!AI6</f>
        <v/>
      </c>
      <c r="F86" s="6" t="s">
        <v>42</v>
      </c>
      <c r="G86" s="6" t="s">
        <v>42</v>
      </c>
      <c r="H86" s="6" t="str">
        <f>データ!BP6</f>
        <v>【1,201.79】</v>
      </c>
      <c r="I86" s="6" t="str">
        <f>データ!CA6</f>
        <v>【75.31】</v>
      </c>
      <c r="J86" s="6" t="str">
        <f>データ!CL6</f>
        <v>【216.39】</v>
      </c>
      <c r="K86" s="6" t="str">
        <f>データ!CW6</f>
        <v>【42.57】</v>
      </c>
      <c r="L86" s="6" t="str">
        <f>データ!DH6</f>
        <v>【85.24】</v>
      </c>
      <c r="M86" s="6" t="s">
        <v>42</v>
      </c>
      <c r="N86" s="6" t="s">
        <v>42</v>
      </c>
      <c r="O86" s="6" t="str">
        <f>データ!EO6</f>
        <v>【0.15】</v>
      </c>
    </row>
  </sheetData>
  <sheetProtection algorithmName="SHA-512" hashValue="Pt+d67HjkAod4Z4S08DUF3D3BlOJ9VDcOLEps46aut8gVUfnf1Gbei4+FcXYUmUnwNsaUVSHViPUsLiwLAqBBw==" saltValue="7n9BO1E2PWmC7qfkYKQKZ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60</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22</v>
      </c>
      <c r="B3" s="16" t="s">
        <v>35</v>
      </c>
      <c r="C3" s="16" t="s">
        <v>62</v>
      </c>
      <c r="D3" s="16" t="s">
        <v>63</v>
      </c>
      <c r="E3" s="16" t="s">
        <v>4</v>
      </c>
      <c r="F3" s="16" t="s">
        <v>3</v>
      </c>
      <c r="G3" s="16" t="s">
        <v>29</v>
      </c>
      <c r="H3" s="74" t="s">
        <v>59</v>
      </c>
      <c r="I3" s="75"/>
      <c r="J3" s="75"/>
      <c r="K3" s="75"/>
      <c r="L3" s="75"/>
      <c r="M3" s="75"/>
      <c r="N3" s="75"/>
      <c r="O3" s="75"/>
      <c r="P3" s="75"/>
      <c r="Q3" s="75"/>
      <c r="R3" s="75"/>
      <c r="S3" s="75"/>
      <c r="T3" s="75"/>
      <c r="U3" s="75"/>
      <c r="V3" s="75"/>
      <c r="W3" s="75"/>
      <c r="X3" s="76"/>
      <c r="Y3" s="72" t="s">
        <v>56</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11</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2">
      <c r="A4" s="14" t="s">
        <v>64</v>
      </c>
      <c r="B4" s="17"/>
      <c r="C4" s="17"/>
      <c r="D4" s="17"/>
      <c r="E4" s="17"/>
      <c r="F4" s="17"/>
      <c r="G4" s="17"/>
      <c r="H4" s="77"/>
      <c r="I4" s="78"/>
      <c r="J4" s="78"/>
      <c r="K4" s="78"/>
      <c r="L4" s="78"/>
      <c r="M4" s="78"/>
      <c r="N4" s="78"/>
      <c r="O4" s="78"/>
      <c r="P4" s="78"/>
      <c r="Q4" s="78"/>
      <c r="R4" s="78"/>
      <c r="S4" s="78"/>
      <c r="T4" s="78"/>
      <c r="U4" s="78"/>
      <c r="V4" s="78"/>
      <c r="W4" s="78"/>
      <c r="X4" s="79"/>
      <c r="Y4" s="73" t="s">
        <v>28</v>
      </c>
      <c r="Z4" s="73"/>
      <c r="AA4" s="73"/>
      <c r="AB4" s="73"/>
      <c r="AC4" s="73"/>
      <c r="AD4" s="73"/>
      <c r="AE4" s="73"/>
      <c r="AF4" s="73"/>
      <c r="AG4" s="73"/>
      <c r="AH4" s="73"/>
      <c r="AI4" s="73"/>
      <c r="AJ4" s="73" t="s">
        <v>49</v>
      </c>
      <c r="AK4" s="73"/>
      <c r="AL4" s="73"/>
      <c r="AM4" s="73"/>
      <c r="AN4" s="73"/>
      <c r="AO4" s="73"/>
      <c r="AP4" s="73"/>
      <c r="AQ4" s="73"/>
      <c r="AR4" s="73"/>
      <c r="AS4" s="73"/>
      <c r="AT4" s="73"/>
      <c r="AU4" s="73" t="s">
        <v>31</v>
      </c>
      <c r="AV4" s="73"/>
      <c r="AW4" s="73"/>
      <c r="AX4" s="73"/>
      <c r="AY4" s="73"/>
      <c r="AZ4" s="73"/>
      <c r="BA4" s="73"/>
      <c r="BB4" s="73"/>
      <c r="BC4" s="73"/>
      <c r="BD4" s="73"/>
      <c r="BE4" s="73"/>
      <c r="BF4" s="73" t="s">
        <v>66</v>
      </c>
      <c r="BG4" s="73"/>
      <c r="BH4" s="73"/>
      <c r="BI4" s="73"/>
      <c r="BJ4" s="73"/>
      <c r="BK4" s="73"/>
      <c r="BL4" s="73"/>
      <c r="BM4" s="73"/>
      <c r="BN4" s="73"/>
      <c r="BO4" s="73"/>
      <c r="BP4" s="73"/>
      <c r="BQ4" s="73" t="s">
        <v>17</v>
      </c>
      <c r="BR4" s="73"/>
      <c r="BS4" s="73"/>
      <c r="BT4" s="73"/>
      <c r="BU4" s="73"/>
      <c r="BV4" s="73"/>
      <c r="BW4" s="73"/>
      <c r="BX4" s="73"/>
      <c r="BY4" s="73"/>
      <c r="BZ4" s="73"/>
      <c r="CA4" s="73"/>
      <c r="CB4" s="73" t="s">
        <v>65</v>
      </c>
      <c r="CC4" s="73"/>
      <c r="CD4" s="73"/>
      <c r="CE4" s="73"/>
      <c r="CF4" s="73"/>
      <c r="CG4" s="73"/>
      <c r="CH4" s="73"/>
      <c r="CI4" s="73"/>
      <c r="CJ4" s="73"/>
      <c r="CK4" s="73"/>
      <c r="CL4" s="73"/>
      <c r="CM4" s="73" t="s">
        <v>1</v>
      </c>
      <c r="CN4" s="73"/>
      <c r="CO4" s="73"/>
      <c r="CP4" s="73"/>
      <c r="CQ4" s="73"/>
      <c r="CR4" s="73"/>
      <c r="CS4" s="73"/>
      <c r="CT4" s="73"/>
      <c r="CU4" s="73"/>
      <c r="CV4" s="73"/>
      <c r="CW4" s="73"/>
      <c r="CX4" s="73" t="s">
        <v>67</v>
      </c>
      <c r="CY4" s="73"/>
      <c r="CZ4" s="73"/>
      <c r="DA4" s="73"/>
      <c r="DB4" s="73"/>
      <c r="DC4" s="73"/>
      <c r="DD4" s="73"/>
      <c r="DE4" s="73"/>
      <c r="DF4" s="73"/>
      <c r="DG4" s="73"/>
      <c r="DH4" s="73"/>
      <c r="DI4" s="73" t="s">
        <v>68</v>
      </c>
      <c r="DJ4" s="73"/>
      <c r="DK4" s="73"/>
      <c r="DL4" s="73"/>
      <c r="DM4" s="73"/>
      <c r="DN4" s="73"/>
      <c r="DO4" s="73"/>
      <c r="DP4" s="73"/>
      <c r="DQ4" s="73"/>
      <c r="DR4" s="73"/>
      <c r="DS4" s="73"/>
      <c r="DT4" s="73" t="s">
        <v>69</v>
      </c>
      <c r="DU4" s="73"/>
      <c r="DV4" s="73"/>
      <c r="DW4" s="73"/>
      <c r="DX4" s="73"/>
      <c r="DY4" s="73"/>
      <c r="DZ4" s="73"/>
      <c r="EA4" s="73"/>
      <c r="EB4" s="73"/>
      <c r="EC4" s="73"/>
      <c r="ED4" s="73"/>
      <c r="EE4" s="73" t="s">
        <v>70</v>
      </c>
      <c r="EF4" s="73"/>
      <c r="EG4" s="73"/>
      <c r="EH4" s="73"/>
      <c r="EI4" s="73"/>
      <c r="EJ4" s="73"/>
      <c r="EK4" s="73"/>
      <c r="EL4" s="73"/>
      <c r="EM4" s="73"/>
      <c r="EN4" s="73"/>
      <c r="EO4" s="73"/>
    </row>
    <row r="5" spans="1:145" x14ac:dyDescent="0.2">
      <c r="A5" s="14" t="s">
        <v>71</v>
      </c>
      <c r="B5" s="18"/>
      <c r="C5" s="18"/>
      <c r="D5" s="18"/>
      <c r="E5" s="18"/>
      <c r="F5" s="18"/>
      <c r="G5" s="18"/>
      <c r="H5" s="23" t="s">
        <v>61</v>
      </c>
      <c r="I5" s="23" t="s">
        <v>72</v>
      </c>
      <c r="J5" s="23" t="s">
        <v>73</v>
      </c>
      <c r="K5" s="23" t="s">
        <v>74</v>
      </c>
      <c r="L5" s="23" t="s">
        <v>75</v>
      </c>
      <c r="M5" s="23" t="s">
        <v>6</v>
      </c>
      <c r="N5" s="23" t="s">
        <v>76</v>
      </c>
      <c r="O5" s="23" t="s">
        <v>77</v>
      </c>
      <c r="P5" s="23" t="s">
        <v>78</v>
      </c>
      <c r="Q5" s="23" t="s">
        <v>79</v>
      </c>
      <c r="R5" s="23" t="s">
        <v>80</v>
      </c>
      <c r="S5" s="23" t="s">
        <v>81</v>
      </c>
      <c r="T5" s="23" t="s">
        <v>82</v>
      </c>
      <c r="U5" s="23" t="s">
        <v>0</v>
      </c>
      <c r="V5" s="23" t="s">
        <v>83</v>
      </c>
      <c r="W5" s="23" t="s">
        <v>84</v>
      </c>
      <c r="X5" s="23" t="s">
        <v>85</v>
      </c>
      <c r="Y5" s="23" t="s">
        <v>86</v>
      </c>
      <c r="Z5" s="23" t="s">
        <v>87</v>
      </c>
      <c r="AA5" s="23" t="s">
        <v>88</v>
      </c>
      <c r="AB5" s="23" t="s">
        <v>89</v>
      </c>
      <c r="AC5" s="23" t="s">
        <v>90</v>
      </c>
      <c r="AD5" s="23" t="s">
        <v>92</v>
      </c>
      <c r="AE5" s="23" t="s">
        <v>93</v>
      </c>
      <c r="AF5" s="23" t="s">
        <v>94</v>
      </c>
      <c r="AG5" s="23" t="s">
        <v>95</v>
      </c>
      <c r="AH5" s="23" t="s">
        <v>96</v>
      </c>
      <c r="AI5" s="23" t="s">
        <v>48</v>
      </c>
      <c r="AJ5" s="23" t="s">
        <v>86</v>
      </c>
      <c r="AK5" s="23" t="s">
        <v>87</v>
      </c>
      <c r="AL5" s="23" t="s">
        <v>88</v>
      </c>
      <c r="AM5" s="23" t="s">
        <v>89</v>
      </c>
      <c r="AN5" s="23" t="s">
        <v>90</v>
      </c>
      <c r="AO5" s="23" t="s">
        <v>92</v>
      </c>
      <c r="AP5" s="23" t="s">
        <v>93</v>
      </c>
      <c r="AQ5" s="23" t="s">
        <v>94</v>
      </c>
      <c r="AR5" s="23" t="s">
        <v>95</v>
      </c>
      <c r="AS5" s="23" t="s">
        <v>96</v>
      </c>
      <c r="AT5" s="23" t="s">
        <v>91</v>
      </c>
      <c r="AU5" s="23" t="s">
        <v>86</v>
      </c>
      <c r="AV5" s="23" t="s">
        <v>87</v>
      </c>
      <c r="AW5" s="23" t="s">
        <v>88</v>
      </c>
      <c r="AX5" s="23" t="s">
        <v>89</v>
      </c>
      <c r="AY5" s="23" t="s">
        <v>90</v>
      </c>
      <c r="AZ5" s="23" t="s">
        <v>92</v>
      </c>
      <c r="BA5" s="23" t="s">
        <v>93</v>
      </c>
      <c r="BB5" s="23" t="s">
        <v>94</v>
      </c>
      <c r="BC5" s="23" t="s">
        <v>95</v>
      </c>
      <c r="BD5" s="23" t="s">
        <v>96</v>
      </c>
      <c r="BE5" s="23" t="s">
        <v>91</v>
      </c>
      <c r="BF5" s="23" t="s">
        <v>86</v>
      </c>
      <c r="BG5" s="23" t="s">
        <v>87</v>
      </c>
      <c r="BH5" s="23" t="s">
        <v>88</v>
      </c>
      <c r="BI5" s="23" t="s">
        <v>89</v>
      </c>
      <c r="BJ5" s="23" t="s">
        <v>90</v>
      </c>
      <c r="BK5" s="23" t="s">
        <v>92</v>
      </c>
      <c r="BL5" s="23" t="s">
        <v>93</v>
      </c>
      <c r="BM5" s="23" t="s">
        <v>94</v>
      </c>
      <c r="BN5" s="23" t="s">
        <v>95</v>
      </c>
      <c r="BO5" s="23" t="s">
        <v>96</v>
      </c>
      <c r="BP5" s="23" t="s">
        <v>91</v>
      </c>
      <c r="BQ5" s="23" t="s">
        <v>86</v>
      </c>
      <c r="BR5" s="23" t="s">
        <v>87</v>
      </c>
      <c r="BS5" s="23" t="s">
        <v>88</v>
      </c>
      <c r="BT5" s="23" t="s">
        <v>89</v>
      </c>
      <c r="BU5" s="23" t="s">
        <v>90</v>
      </c>
      <c r="BV5" s="23" t="s">
        <v>92</v>
      </c>
      <c r="BW5" s="23" t="s">
        <v>93</v>
      </c>
      <c r="BX5" s="23" t="s">
        <v>94</v>
      </c>
      <c r="BY5" s="23" t="s">
        <v>95</v>
      </c>
      <c r="BZ5" s="23" t="s">
        <v>96</v>
      </c>
      <c r="CA5" s="23" t="s">
        <v>91</v>
      </c>
      <c r="CB5" s="23" t="s">
        <v>86</v>
      </c>
      <c r="CC5" s="23" t="s">
        <v>87</v>
      </c>
      <c r="CD5" s="23" t="s">
        <v>88</v>
      </c>
      <c r="CE5" s="23" t="s">
        <v>89</v>
      </c>
      <c r="CF5" s="23" t="s">
        <v>90</v>
      </c>
      <c r="CG5" s="23" t="s">
        <v>92</v>
      </c>
      <c r="CH5" s="23" t="s">
        <v>93</v>
      </c>
      <c r="CI5" s="23" t="s">
        <v>94</v>
      </c>
      <c r="CJ5" s="23" t="s">
        <v>95</v>
      </c>
      <c r="CK5" s="23" t="s">
        <v>96</v>
      </c>
      <c r="CL5" s="23" t="s">
        <v>91</v>
      </c>
      <c r="CM5" s="23" t="s">
        <v>86</v>
      </c>
      <c r="CN5" s="23" t="s">
        <v>87</v>
      </c>
      <c r="CO5" s="23" t="s">
        <v>88</v>
      </c>
      <c r="CP5" s="23" t="s">
        <v>89</v>
      </c>
      <c r="CQ5" s="23" t="s">
        <v>90</v>
      </c>
      <c r="CR5" s="23" t="s">
        <v>92</v>
      </c>
      <c r="CS5" s="23" t="s">
        <v>93</v>
      </c>
      <c r="CT5" s="23" t="s">
        <v>94</v>
      </c>
      <c r="CU5" s="23" t="s">
        <v>95</v>
      </c>
      <c r="CV5" s="23" t="s">
        <v>96</v>
      </c>
      <c r="CW5" s="23" t="s">
        <v>91</v>
      </c>
      <c r="CX5" s="23" t="s">
        <v>86</v>
      </c>
      <c r="CY5" s="23" t="s">
        <v>87</v>
      </c>
      <c r="CZ5" s="23" t="s">
        <v>88</v>
      </c>
      <c r="DA5" s="23" t="s">
        <v>89</v>
      </c>
      <c r="DB5" s="23" t="s">
        <v>90</v>
      </c>
      <c r="DC5" s="23" t="s">
        <v>92</v>
      </c>
      <c r="DD5" s="23" t="s">
        <v>93</v>
      </c>
      <c r="DE5" s="23" t="s">
        <v>94</v>
      </c>
      <c r="DF5" s="23" t="s">
        <v>95</v>
      </c>
      <c r="DG5" s="23" t="s">
        <v>96</v>
      </c>
      <c r="DH5" s="23" t="s">
        <v>91</v>
      </c>
      <c r="DI5" s="23" t="s">
        <v>86</v>
      </c>
      <c r="DJ5" s="23" t="s">
        <v>87</v>
      </c>
      <c r="DK5" s="23" t="s">
        <v>88</v>
      </c>
      <c r="DL5" s="23" t="s">
        <v>89</v>
      </c>
      <c r="DM5" s="23" t="s">
        <v>90</v>
      </c>
      <c r="DN5" s="23" t="s">
        <v>92</v>
      </c>
      <c r="DO5" s="23" t="s">
        <v>93</v>
      </c>
      <c r="DP5" s="23" t="s">
        <v>94</v>
      </c>
      <c r="DQ5" s="23" t="s">
        <v>95</v>
      </c>
      <c r="DR5" s="23" t="s">
        <v>96</v>
      </c>
      <c r="DS5" s="23" t="s">
        <v>91</v>
      </c>
      <c r="DT5" s="23" t="s">
        <v>86</v>
      </c>
      <c r="DU5" s="23" t="s">
        <v>87</v>
      </c>
      <c r="DV5" s="23" t="s">
        <v>88</v>
      </c>
      <c r="DW5" s="23" t="s">
        <v>89</v>
      </c>
      <c r="DX5" s="23" t="s">
        <v>90</v>
      </c>
      <c r="DY5" s="23" t="s">
        <v>92</v>
      </c>
      <c r="DZ5" s="23" t="s">
        <v>93</v>
      </c>
      <c r="EA5" s="23" t="s">
        <v>94</v>
      </c>
      <c r="EB5" s="23" t="s">
        <v>95</v>
      </c>
      <c r="EC5" s="23" t="s">
        <v>96</v>
      </c>
      <c r="ED5" s="23" t="s">
        <v>91</v>
      </c>
      <c r="EE5" s="23" t="s">
        <v>86</v>
      </c>
      <c r="EF5" s="23" t="s">
        <v>87</v>
      </c>
      <c r="EG5" s="23" t="s">
        <v>88</v>
      </c>
      <c r="EH5" s="23" t="s">
        <v>89</v>
      </c>
      <c r="EI5" s="23" t="s">
        <v>90</v>
      </c>
      <c r="EJ5" s="23" t="s">
        <v>92</v>
      </c>
      <c r="EK5" s="23" t="s">
        <v>93</v>
      </c>
      <c r="EL5" s="23" t="s">
        <v>94</v>
      </c>
      <c r="EM5" s="23" t="s">
        <v>95</v>
      </c>
      <c r="EN5" s="23" t="s">
        <v>96</v>
      </c>
      <c r="EO5" s="23" t="s">
        <v>91</v>
      </c>
    </row>
    <row r="6" spans="1:145" s="13" customFormat="1" x14ac:dyDescent="0.2">
      <c r="A6" s="14" t="s">
        <v>97</v>
      </c>
      <c r="B6" s="19">
        <f t="shared" ref="B6:X6" si="1">B7</f>
        <v>2021</v>
      </c>
      <c r="C6" s="19">
        <f t="shared" si="1"/>
        <v>264075</v>
      </c>
      <c r="D6" s="19">
        <f t="shared" si="1"/>
        <v>47</v>
      </c>
      <c r="E6" s="19">
        <f t="shared" si="1"/>
        <v>17</v>
      </c>
      <c r="F6" s="19">
        <f t="shared" si="1"/>
        <v>4</v>
      </c>
      <c r="G6" s="19">
        <f t="shared" si="1"/>
        <v>0</v>
      </c>
      <c r="H6" s="19" t="str">
        <f t="shared" si="1"/>
        <v>京都府　京丹波町</v>
      </c>
      <c r="I6" s="19" t="str">
        <f t="shared" si="1"/>
        <v>法非適用</v>
      </c>
      <c r="J6" s="19" t="str">
        <f t="shared" si="1"/>
        <v>下水道事業</v>
      </c>
      <c r="K6" s="19" t="str">
        <f t="shared" si="1"/>
        <v>特定環境保全公共下水道</v>
      </c>
      <c r="L6" s="19" t="str">
        <f t="shared" si="1"/>
        <v>D2</v>
      </c>
      <c r="M6" s="19" t="str">
        <f t="shared" si="1"/>
        <v>非設置</v>
      </c>
      <c r="N6" s="24" t="str">
        <f t="shared" si="1"/>
        <v>-</v>
      </c>
      <c r="O6" s="24" t="str">
        <f t="shared" si="1"/>
        <v>該当数値なし</v>
      </c>
      <c r="P6" s="24">
        <f t="shared" si="1"/>
        <v>31.74</v>
      </c>
      <c r="Q6" s="24">
        <f t="shared" si="1"/>
        <v>100</v>
      </c>
      <c r="R6" s="24">
        <f t="shared" si="1"/>
        <v>4180</v>
      </c>
      <c r="S6" s="24">
        <f t="shared" si="1"/>
        <v>13320</v>
      </c>
      <c r="T6" s="24">
        <f t="shared" si="1"/>
        <v>303.08999999999997</v>
      </c>
      <c r="U6" s="24">
        <f t="shared" si="1"/>
        <v>43.95</v>
      </c>
      <c r="V6" s="24">
        <f t="shared" si="1"/>
        <v>4191</v>
      </c>
      <c r="W6" s="24">
        <f t="shared" si="1"/>
        <v>2.44</v>
      </c>
      <c r="X6" s="24">
        <f t="shared" si="1"/>
        <v>1717.62</v>
      </c>
      <c r="Y6" s="28">
        <f t="shared" ref="Y6:AH6" si="2">IF(Y7="",NA(),Y7)</f>
        <v>78.53</v>
      </c>
      <c r="Z6" s="28">
        <f t="shared" si="2"/>
        <v>76.59</v>
      </c>
      <c r="AA6" s="28">
        <f t="shared" si="2"/>
        <v>77.58</v>
      </c>
      <c r="AB6" s="28">
        <f t="shared" si="2"/>
        <v>82.36</v>
      </c>
      <c r="AC6" s="28">
        <f t="shared" si="2"/>
        <v>82.76</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1243.71</v>
      </c>
      <c r="BL6" s="28">
        <f t="shared" si="5"/>
        <v>1194.1500000000001</v>
      </c>
      <c r="BM6" s="28">
        <f t="shared" si="5"/>
        <v>1206.79</v>
      </c>
      <c r="BN6" s="28">
        <f t="shared" si="5"/>
        <v>1258.43</v>
      </c>
      <c r="BO6" s="28">
        <f t="shared" si="5"/>
        <v>1163.75</v>
      </c>
      <c r="BP6" s="24" t="str">
        <f>IF(BP7="","",IF(BP7="-","【-】","【"&amp;SUBSTITUTE(TEXT(BP7,"#,##0.00"),"-","△")&amp;"】"))</f>
        <v>【1,201.79】</v>
      </c>
      <c r="BQ6" s="28">
        <f t="shared" ref="BQ6:BZ6" si="6">IF(BQ7="",NA(),BQ7)</f>
        <v>97.4</v>
      </c>
      <c r="BR6" s="28">
        <f t="shared" si="6"/>
        <v>86.88</v>
      </c>
      <c r="BS6" s="28">
        <f t="shared" si="6"/>
        <v>90.16</v>
      </c>
      <c r="BT6" s="28">
        <f t="shared" si="6"/>
        <v>75.790000000000006</v>
      </c>
      <c r="BU6" s="28">
        <f t="shared" si="6"/>
        <v>80.62</v>
      </c>
      <c r="BV6" s="28">
        <f t="shared" si="6"/>
        <v>74.3</v>
      </c>
      <c r="BW6" s="28">
        <f t="shared" si="6"/>
        <v>72.260000000000005</v>
      </c>
      <c r="BX6" s="28">
        <f t="shared" si="6"/>
        <v>71.84</v>
      </c>
      <c r="BY6" s="28">
        <f t="shared" si="6"/>
        <v>73.36</v>
      </c>
      <c r="BZ6" s="28">
        <f t="shared" si="6"/>
        <v>72.599999999999994</v>
      </c>
      <c r="CA6" s="24" t="str">
        <f>IF(CA7="","",IF(CA7="-","【-】","【"&amp;SUBSTITUTE(TEXT(CA7,"#,##0.00"),"-","△")&amp;"】"))</f>
        <v>【75.31】</v>
      </c>
      <c r="CB6" s="28">
        <f t="shared" ref="CB6:CK6" si="7">IF(CB7="",NA(),CB7)</f>
        <v>231.31</v>
      </c>
      <c r="CC6" s="28">
        <f t="shared" si="7"/>
        <v>259.8</v>
      </c>
      <c r="CD6" s="28">
        <f t="shared" si="7"/>
        <v>252.82</v>
      </c>
      <c r="CE6" s="28">
        <f t="shared" si="7"/>
        <v>301.08999999999997</v>
      </c>
      <c r="CF6" s="28">
        <f t="shared" si="7"/>
        <v>286.64</v>
      </c>
      <c r="CG6" s="28">
        <f t="shared" si="7"/>
        <v>221.81</v>
      </c>
      <c r="CH6" s="28">
        <f t="shared" si="7"/>
        <v>230.02</v>
      </c>
      <c r="CI6" s="28">
        <f t="shared" si="7"/>
        <v>228.47</v>
      </c>
      <c r="CJ6" s="28">
        <f t="shared" si="7"/>
        <v>224.88</v>
      </c>
      <c r="CK6" s="28">
        <f t="shared" si="7"/>
        <v>228.64</v>
      </c>
      <c r="CL6" s="24" t="str">
        <f>IF(CL7="","",IF(CL7="-","【-】","【"&amp;SUBSTITUTE(TEXT(CL7,"#,##0.00"),"-","△")&amp;"】"))</f>
        <v>【216.39】</v>
      </c>
      <c r="CM6" s="28">
        <f t="shared" ref="CM6:CV6" si="8">IF(CM7="",NA(),CM7)</f>
        <v>32.75</v>
      </c>
      <c r="CN6" s="28">
        <f t="shared" si="8"/>
        <v>31.74</v>
      </c>
      <c r="CO6" s="28">
        <f t="shared" si="8"/>
        <v>31.74</v>
      </c>
      <c r="CP6" s="28">
        <f t="shared" si="8"/>
        <v>31.74</v>
      </c>
      <c r="CQ6" s="28">
        <f t="shared" si="8"/>
        <v>31.74</v>
      </c>
      <c r="CR6" s="28">
        <f t="shared" si="8"/>
        <v>43.36</v>
      </c>
      <c r="CS6" s="28">
        <f t="shared" si="8"/>
        <v>42.56</v>
      </c>
      <c r="CT6" s="28">
        <f t="shared" si="8"/>
        <v>42.47</v>
      </c>
      <c r="CU6" s="28">
        <f t="shared" si="8"/>
        <v>42.4</v>
      </c>
      <c r="CV6" s="28">
        <f t="shared" si="8"/>
        <v>42.28</v>
      </c>
      <c r="CW6" s="24" t="str">
        <f>IF(CW7="","",IF(CW7="-","【-】","【"&amp;SUBSTITUTE(TEXT(CW7,"#,##0.00"),"-","△")&amp;"】"))</f>
        <v>【42.57】</v>
      </c>
      <c r="CX6" s="28">
        <f t="shared" ref="CX6:DG6" si="9">IF(CX7="",NA(),CX7)</f>
        <v>92.34</v>
      </c>
      <c r="CY6" s="28">
        <f t="shared" si="9"/>
        <v>92.23</v>
      </c>
      <c r="CZ6" s="28">
        <f t="shared" si="9"/>
        <v>92.3</v>
      </c>
      <c r="DA6" s="28">
        <f t="shared" si="9"/>
        <v>92.54</v>
      </c>
      <c r="DB6" s="28">
        <f t="shared" si="9"/>
        <v>92.44</v>
      </c>
      <c r="DC6" s="28">
        <f t="shared" si="9"/>
        <v>83.06</v>
      </c>
      <c r="DD6" s="28">
        <f t="shared" si="9"/>
        <v>83.32</v>
      </c>
      <c r="DE6" s="28">
        <f t="shared" si="9"/>
        <v>83.75</v>
      </c>
      <c r="DF6" s="28">
        <f t="shared" si="9"/>
        <v>84.19</v>
      </c>
      <c r="DG6" s="28">
        <f t="shared" si="9"/>
        <v>84.34</v>
      </c>
      <c r="DH6" s="24" t="str">
        <f>IF(DH7="","",IF(DH7="-","【-】","【"&amp;SUBSTITUTE(TEXT(DH7,"#,##0.00"),"-","△")&amp;"】"))</f>
        <v>【85.24】</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0.09</v>
      </c>
      <c r="EK6" s="28">
        <f t="shared" si="12"/>
        <v>0.13</v>
      </c>
      <c r="EL6" s="28">
        <f t="shared" si="12"/>
        <v>0.36</v>
      </c>
      <c r="EM6" s="28">
        <f t="shared" si="12"/>
        <v>0.39</v>
      </c>
      <c r="EN6" s="28">
        <f t="shared" si="12"/>
        <v>0.1</v>
      </c>
      <c r="EO6" s="24" t="str">
        <f>IF(EO7="","",IF(EO7="-","【-】","【"&amp;SUBSTITUTE(TEXT(EO7,"#,##0.00"),"-","△")&amp;"】"))</f>
        <v>【0.15】</v>
      </c>
    </row>
    <row r="7" spans="1:145" s="13" customFormat="1" x14ac:dyDescent="0.2">
      <c r="A7" s="14"/>
      <c r="B7" s="20">
        <v>2021</v>
      </c>
      <c r="C7" s="20">
        <v>264075</v>
      </c>
      <c r="D7" s="20">
        <v>47</v>
      </c>
      <c r="E7" s="20">
        <v>17</v>
      </c>
      <c r="F7" s="20">
        <v>4</v>
      </c>
      <c r="G7" s="20">
        <v>0</v>
      </c>
      <c r="H7" s="20" t="s">
        <v>98</v>
      </c>
      <c r="I7" s="20" t="s">
        <v>99</v>
      </c>
      <c r="J7" s="20" t="s">
        <v>100</v>
      </c>
      <c r="K7" s="20" t="s">
        <v>13</v>
      </c>
      <c r="L7" s="20" t="s">
        <v>101</v>
      </c>
      <c r="M7" s="20" t="s">
        <v>102</v>
      </c>
      <c r="N7" s="25" t="s">
        <v>42</v>
      </c>
      <c r="O7" s="25" t="s">
        <v>103</v>
      </c>
      <c r="P7" s="25">
        <v>31.74</v>
      </c>
      <c r="Q7" s="25">
        <v>100</v>
      </c>
      <c r="R7" s="25">
        <v>4180</v>
      </c>
      <c r="S7" s="25">
        <v>13320</v>
      </c>
      <c r="T7" s="25">
        <v>303.08999999999997</v>
      </c>
      <c r="U7" s="25">
        <v>43.95</v>
      </c>
      <c r="V7" s="25">
        <v>4191</v>
      </c>
      <c r="W7" s="25">
        <v>2.44</v>
      </c>
      <c r="X7" s="25">
        <v>1717.62</v>
      </c>
      <c r="Y7" s="25">
        <v>78.53</v>
      </c>
      <c r="Z7" s="25">
        <v>76.59</v>
      </c>
      <c r="AA7" s="25">
        <v>77.58</v>
      </c>
      <c r="AB7" s="25">
        <v>82.36</v>
      </c>
      <c r="AC7" s="25">
        <v>82.76</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1243.71</v>
      </c>
      <c r="BL7" s="25">
        <v>1194.1500000000001</v>
      </c>
      <c r="BM7" s="25">
        <v>1206.79</v>
      </c>
      <c r="BN7" s="25">
        <v>1258.43</v>
      </c>
      <c r="BO7" s="25">
        <v>1163.75</v>
      </c>
      <c r="BP7" s="25">
        <v>1201.79</v>
      </c>
      <c r="BQ7" s="25">
        <v>97.4</v>
      </c>
      <c r="BR7" s="25">
        <v>86.88</v>
      </c>
      <c r="BS7" s="25">
        <v>90.16</v>
      </c>
      <c r="BT7" s="25">
        <v>75.790000000000006</v>
      </c>
      <c r="BU7" s="25">
        <v>80.62</v>
      </c>
      <c r="BV7" s="25">
        <v>74.3</v>
      </c>
      <c r="BW7" s="25">
        <v>72.260000000000005</v>
      </c>
      <c r="BX7" s="25">
        <v>71.84</v>
      </c>
      <c r="BY7" s="25">
        <v>73.36</v>
      </c>
      <c r="BZ7" s="25">
        <v>72.599999999999994</v>
      </c>
      <c r="CA7" s="25">
        <v>75.31</v>
      </c>
      <c r="CB7" s="25">
        <v>231.31</v>
      </c>
      <c r="CC7" s="25">
        <v>259.8</v>
      </c>
      <c r="CD7" s="25">
        <v>252.82</v>
      </c>
      <c r="CE7" s="25">
        <v>301.08999999999997</v>
      </c>
      <c r="CF7" s="25">
        <v>286.64</v>
      </c>
      <c r="CG7" s="25">
        <v>221.81</v>
      </c>
      <c r="CH7" s="25">
        <v>230.02</v>
      </c>
      <c r="CI7" s="25">
        <v>228.47</v>
      </c>
      <c r="CJ7" s="25">
        <v>224.88</v>
      </c>
      <c r="CK7" s="25">
        <v>228.64</v>
      </c>
      <c r="CL7" s="25">
        <v>216.39</v>
      </c>
      <c r="CM7" s="25">
        <v>32.75</v>
      </c>
      <c r="CN7" s="25">
        <v>31.74</v>
      </c>
      <c r="CO7" s="25">
        <v>31.74</v>
      </c>
      <c r="CP7" s="25">
        <v>31.74</v>
      </c>
      <c r="CQ7" s="25">
        <v>31.74</v>
      </c>
      <c r="CR7" s="25">
        <v>43.36</v>
      </c>
      <c r="CS7" s="25">
        <v>42.56</v>
      </c>
      <c r="CT7" s="25">
        <v>42.47</v>
      </c>
      <c r="CU7" s="25">
        <v>42.4</v>
      </c>
      <c r="CV7" s="25">
        <v>42.28</v>
      </c>
      <c r="CW7" s="25">
        <v>42.57</v>
      </c>
      <c r="CX7" s="25">
        <v>92.34</v>
      </c>
      <c r="CY7" s="25">
        <v>92.23</v>
      </c>
      <c r="CZ7" s="25">
        <v>92.3</v>
      </c>
      <c r="DA7" s="25">
        <v>92.54</v>
      </c>
      <c r="DB7" s="25">
        <v>92.44</v>
      </c>
      <c r="DC7" s="25">
        <v>83.06</v>
      </c>
      <c r="DD7" s="25">
        <v>83.32</v>
      </c>
      <c r="DE7" s="25">
        <v>83.75</v>
      </c>
      <c r="DF7" s="25">
        <v>84.19</v>
      </c>
      <c r="DG7" s="25">
        <v>84.34</v>
      </c>
      <c r="DH7" s="25">
        <v>85.24</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0.09</v>
      </c>
      <c r="EK7" s="25">
        <v>0.13</v>
      </c>
      <c r="EL7" s="25">
        <v>0.36</v>
      </c>
      <c r="EM7" s="25">
        <v>0.39</v>
      </c>
      <c r="EN7" s="25">
        <v>0.1</v>
      </c>
      <c r="EO7" s="25">
        <v>0.15</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35</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2">
      <c r="B11">
        <v>4</v>
      </c>
      <c r="C11">
        <v>3</v>
      </c>
      <c r="D11">
        <v>2</v>
      </c>
      <c r="E11">
        <v>1</v>
      </c>
      <c r="F11">
        <v>0</v>
      </c>
      <c r="G11" t="s">
        <v>109</v>
      </c>
    </row>
    <row r="12" spans="1:145" x14ac:dyDescent="0.2">
      <c r="B12">
        <v>1</v>
      </c>
      <c r="C12">
        <v>1</v>
      </c>
      <c r="D12">
        <v>1</v>
      </c>
      <c r="E12">
        <v>2</v>
      </c>
      <c r="F12">
        <v>3</v>
      </c>
      <c r="G12" t="s">
        <v>110</v>
      </c>
    </row>
    <row r="13" spans="1:145" x14ac:dyDescent="0.2">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前田　和哉</cp:lastModifiedBy>
  <dcterms:created xsi:type="dcterms:W3CDTF">2022-12-01T01:51:48Z</dcterms:created>
  <dcterms:modified xsi:type="dcterms:W3CDTF">2023-02-15T23:37:41Z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2023-01-12T06:35:08Z</vt:filetime>
  </property>
</Properties>
</file>