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23 南山城村\"/>
    </mc:Choice>
  </mc:AlternateContent>
  <xr:revisionPtr revIDLastSave="0" documentId="13_ncr:1_{DA73DE7A-382E-4DE3-84C8-E1861A7B3B92}" xr6:coauthVersionLast="36" xr6:coauthVersionMax="36" xr10:uidLastSave="{00000000-0000-0000-0000-000000000000}"/>
  <workbookProtection workbookAlgorithmName="SHA-512" workbookHashValue="1OUUbmsb4l3UooRWnwMqGF9XD/EtZz7prSyeqCsl0FaTJqcNM1+nPnSAdtlFpjVWelqV+KHNXcdwsakR8nJACQ==" workbookSaltValue="rEXnwbskcNlRKY91Ob1aWA==" workbookSpinCount="100000" lockStructure="1"/>
  <bookViews>
    <workbookView xWindow="0" yWindow="0" windowWidth="19200" windowHeight="114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<sst xmlns="http://schemas.openxmlformats.org/spreadsheetml/2006/main" count="233" uniqueCount="116">
  <si>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</si>
  <si>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</si>
  <si>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</si>
  <si>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</si>
  <si>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</si>
  <si>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</si>
  <si>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</si>
  <si>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</si>
  <si>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</si>
  <si>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</si>
  <si>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</si>
  <si>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</si>
  <si>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</si>
  <si>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</si>
  <si>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</si>
  <si>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</si>
  <si>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</si>
  <si>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</si>
  <si>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</si>
  <si>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</si>
  <si>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</si>
  <si>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</si>
  <si>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</si>
  <si>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</si>
  <si>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</si>
  <si>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</si>
  <si>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</si>
  <si>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</si>
  <si>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</si>
  <si>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</si>
  <si>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</si>
  <si>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</si>
  <si>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</si>
  <si>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</si>
  <si>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</si>
  <si>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</si>
  <si>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</si>
  <si>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</si>
  <si>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</si>
  <si>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</si>
  <si>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</si>
  <si>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</si>
  <si>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</si>
  <si>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</si>
  <si>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</si>
  <si>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</si>
  <si>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</si>
  <si>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</si>
  <si>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</si>
  <si>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</si>
  <si>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</si>
  <si>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</si>
  <si>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</si>
  <si>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</si>
  <si>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</si>
  <si>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</si>
  <si>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</si>
  <si>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</si>
  <si>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</si>
  <si>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</si>
  <si>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</si>
  <si>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</si>
  <si>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</si>
  <si>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</si>
  <si>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</si>
  <si>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</si>
  <si>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</si>
  <si>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</si>
  <si>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</si>
  <si>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</si>
  <si>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</si>
  <si>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</si>
  <si>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</si>
  <si>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</si>
  <si>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</si>
  <si>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</si>
  <si>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</si>
  <si>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</si>
  <si>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</si>
  <si>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</si>
  <si>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</si>
  <si>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</si>
  <si>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</si>
  <si>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</si>
  <si>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</si>
  <si>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</si>
  <si>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</si>
  <si>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</si>
  <si>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</si>
  <si>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</si>
  <si>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</si>
  <si>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</si>
  <si>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</si>
  <si>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</si>
  <si>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</si>
  <si>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南山城村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</si>
  <si>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</si>
  <si>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</si>
  <si>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</si>
  <si>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</si>
  <si>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</si>
  <si>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</si>
  <si>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</si>
  <si>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</si>
  <si>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</si>
  <si>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</si>
  <si>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</si>
  <si>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</si>
  <si>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</si>
  <si>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</si>
  <si>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</si>
  <si>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</si>
  <si>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</si>
  <si>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高尾簡易水道は稼働後３５年以上が経過しており耐用年数を超える施設が出ている。特に管路ではVP管を使用しており、送水管・配水管ともに漏水が発生している状況である。
　令和４年度～６年度に、漏水多発箇所の布設替え工事を予定している。
　今後給水人口も減っていくなかで、厳しい財源状況ではあるが抜本的な更新計画を検討していく必要がある。</t>
    <phoneticPr fontId="4"/>
  </si>
  <si>
    <t xml:space="preserve"> 本村の人口は年々減少しており、給水収益では事業費を賄えず一般会計からの繰入金で補填している状況である。償還金のピークは迎えているが、未だ企業債残高が多く経営を圧迫している状況が続いている。
 近年ではホテル・お茶工場の建設や開業が進んでおり、営業用水量の増加が見込まれている。
 今後はより近隣自治体との広域連携を視野に入れ、ハード統合は地理的に困難であってもソフト統合を目標とし、業務の効率化・事業費の削減を目指し経営改善を図る必要がある。</t>
    <phoneticPr fontId="4"/>
  </si>
  <si>
    <t>①収益的収支比率は前年度と比べ５％以上増加しているが、類似団体平均と比較しても厳しい状況が続いている。また依然として給水収益以外の収入として一般会計繰入金に依存していることから、今後も引き続き維持管理費の削減などの経営改善の取組が必要である。
④平成１７年～平成２３年の中央簡易水道統合事業による償還金のピークが過ぎた為、減少している。
⑤給水に係る費用を給水収益で賄えていないので、一般会計からの繰入金で補填している状況であり、経営状態としては厳しい状態である。
⑥給水原価は平均より大きく上回っている。集落が点在しているため、加圧施設等が多くなり設備の維持管理費用が多額になることが要因である。
⑦前年度より増加した要因として、新型コロナウイルスの影響により自宅で過ごす時間が増え、家庭用の使用量が多くなったことが考えられる。
⑧漏水発生時点で早期に発見し修繕を行ったため有収率は高い状態であるが、前年度に比べて宅内での漏水が多く有収率は下がっている。</t>
    <rPh sb="13" eb="14">
      <t>クラ</t>
    </rPh>
    <rPh sb="17" eb="19">
      <t>イジョウ</t>
    </rPh>
    <rPh sb="19" eb="21">
      <t>ゾウカ</t>
    </rPh>
    <rPh sb="320" eb="322">
      <t>シンガタ</t>
    </rPh>
    <rPh sb="406" eb="409">
      <t>ゼンネンド</t>
    </rPh>
    <rPh sb="410" eb="411">
      <t>クラ</t>
    </rPh>
    <rPh sb="413" eb="414">
      <t>タク</t>
    </rPh>
    <rPh sb="414" eb="415">
      <t>ナイ</t>
    </rPh>
    <rPh sb="417" eb="419">
      <t>ロウスイ</t>
    </rPh>
    <rPh sb="420" eb="421">
      <t>オオ</t>
    </rPh>
    <rPh sb="422" eb="425">
      <t>ユウシュウリツ</t>
    </rPh>
    <rPh sb="426" eb="427">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</si>
</sst>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FA-4BB6-B770-1124A133D25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25FA-4BB6-B770-1124A133D25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45.55</c:v>
                </c:pt>
                <c:pt idx="1">
                  <c:v>63.83</c:v>
                </c:pt>
                <c:pt idx="2">
                  <c:v>60.69</c:v>
                </c:pt>
                <c:pt idx="3">
                  <c:v>61.93</c:v>
                </c:pt>
                <c:pt idx="4">
                  <c:v>65.87</c:v>
                </c:pt>
              </c:numCache>
            </c:numRef>
          </c:val>
          <c:extLst>
            <c:ext xmlns:c16="http://schemas.microsoft.com/office/drawing/2014/chart" uri="{C3380CC4-5D6E-409C-BE32-E72D297353CC}">
              <c16:uniqueId val="{00000000-4526-404C-A2F3-59B61196A3B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4526-404C-A2F3-59B61196A3B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89.91</c:v>
                </c:pt>
                <c:pt idx="1">
                  <c:v>95.66</c:v>
                </c:pt>
                <c:pt idx="2">
                  <c:v>97.75</c:v>
                </c:pt>
                <c:pt idx="3">
                  <c:v>97.51</c:v>
                </c:pt>
                <c:pt idx="4">
                  <c:v>89.57</c:v>
                </c:pt>
              </c:numCache>
            </c:numRef>
          </c:val>
          <c:extLst>
            <c:ext xmlns:c16="http://schemas.microsoft.com/office/drawing/2014/chart" uri="{C3380CC4-5D6E-409C-BE32-E72D297353CC}">
              <c16:uniqueId val="{00000000-32AB-4832-9E50-80BC9E4CE82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32AB-4832-9E50-80BC9E4CE82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65.94</c:v>
                </c:pt>
                <c:pt idx="1">
                  <c:v>65.349999999999994</c:v>
                </c:pt>
                <c:pt idx="2">
                  <c:v>63.27</c:v>
                </c:pt>
                <c:pt idx="3">
                  <c:v>64.78</c:v>
                </c:pt>
                <c:pt idx="4">
                  <c:v>71.599999999999994</c:v>
                </c:pt>
              </c:numCache>
            </c:numRef>
          </c:val>
          <c:extLst>
            <c:ext xmlns:c16="http://schemas.microsoft.com/office/drawing/2014/chart" uri="{C3380CC4-5D6E-409C-BE32-E72D297353CC}">
              <c16:uniqueId val="{00000000-6D93-47EC-905F-5EEFD57D931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6D93-47EC-905F-5EEFD57D931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DF-4815-BA87-D5094BB696D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DF-4815-BA87-D5094BB696D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B3-42A3-82F5-F5C8758F09A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B3-42A3-82F5-F5C8758F09A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55-4B7D-A52D-48AB5F56A7D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55-4B7D-A52D-48AB5F56A7D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D8-4DE2-AF47-F6349B12EB9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D8-4DE2-AF47-F6349B12EB9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2047.04</c:v>
                </c:pt>
                <c:pt idx="1">
                  <c:v>1919.78</c:v>
                </c:pt>
                <c:pt idx="2">
                  <c:v>1779.92</c:v>
                </c:pt>
                <c:pt idx="3">
                  <c:v>1624.93</c:v>
                </c:pt>
                <c:pt idx="4">
                  <c:v>1533.35</c:v>
                </c:pt>
              </c:numCache>
            </c:numRef>
          </c:val>
          <c:extLst>
            <c:ext xmlns:c16="http://schemas.microsoft.com/office/drawing/2014/chart" uri="{C3380CC4-5D6E-409C-BE32-E72D297353CC}">
              <c16:uniqueId val="{00000000-E69F-4B44-8453-9CD4CCBB57E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E69F-4B44-8453-9CD4CCBB57E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25</c:v>
                </c:pt>
                <c:pt idx="1">
                  <c:v>27.92</c:v>
                </c:pt>
                <c:pt idx="2">
                  <c:v>28.01</c:v>
                </c:pt>
                <c:pt idx="3">
                  <c:v>28.77</c:v>
                </c:pt>
                <c:pt idx="4">
                  <c:v>35.78</c:v>
                </c:pt>
              </c:numCache>
            </c:numRef>
          </c:val>
          <c:extLst>
            <c:ext xmlns:c16="http://schemas.microsoft.com/office/drawing/2014/chart" uri="{C3380CC4-5D6E-409C-BE32-E72D297353CC}">
              <c16:uniqueId val="{00000000-B5D2-4661-8B50-EE654D5C45B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B5D2-4661-8B50-EE654D5C45B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987.71</c:v>
                </c:pt>
                <c:pt idx="1">
                  <c:v>891.83</c:v>
                </c:pt>
                <c:pt idx="2">
                  <c:v>903.52</c:v>
                </c:pt>
                <c:pt idx="3">
                  <c:v>883.51</c:v>
                </c:pt>
                <c:pt idx="4">
                  <c:v>720.88</c:v>
                </c:pt>
              </c:numCache>
            </c:numRef>
          </c:val>
          <c:extLst>
            <c:ext xmlns:c16="http://schemas.microsoft.com/office/drawing/2014/chart" uri="{C3380CC4-5D6E-409C-BE32-E72D297353CC}">
              <c16:uniqueId val="{00000000-8B1D-46C2-B7CE-7618B5203AC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8B1D-46C2-B7CE-7618B5203AC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京都府　南山城村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2562</v>
      </c>
      <c r="AM8" s="37"/>
      <c r="AN8" s="37"/>
      <c r="AO8" s="37"/>
      <c r="AP8" s="37"/>
      <c r="AQ8" s="37"/>
      <c r="AR8" s="37"/>
      <c r="AS8" s="37"/>
      <c r="AT8" s="38">
        <f>データ!$S$6</f>
        <v>64.11</v>
      </c>
      <c r="AU8" s="38"/>
      <c r="AV8" s="38"/>
      <c r="AW8" s="38"/>
      <c r="AX8" s="38"/>
      <c r="AY8" s="38"/>
      <c r="AZ8" s="38"/>
      <c r="BA8" s="38"/>
      <c r="BB8" s="38">
        <f>データ!$T$6</f>
        <v>39.96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88.57</v>
      </c>
      <c r="Q10" s="38"/>
      <c r="R10" s="38"/>
      <c r="S10" s="38"/>
      <c r="T10" s="38"/>
      <c r="U10" s="38"/>
      <c r="V10" s="38"/>
      <c r="W10" s="37">
        <f>データ!$Q$6</f>
        <v>4554</v>
      </c>
      <c r="X10" s="37"/>
      <c r="Y10" s="37"/>
      <c r="Z10" s="37"/>
      <c r="AA10" s="37"/>
      <c r="AB10" s="37"/>
      <c r="AC10" s="37"/>
      <c r="AD10" s="2"/>
      <c r="AE10" s="2"/>
      <c r="AF10" s="2"/>
      <c r="AG10" s="2"/>
      <c r="AH10" s="2"/>
      <c r="AI10" s="2"/>
      <c r="AJ10" s="2"/>
      <c r="AK10" s="2"/>
      <c r="AL10" s="37">
        <f>データ!$U$6</f>
        <v>2287</v>
      </c>
      <c r="AM10" s="37"/>
      <c r="AN10" s="37"/>
      <c r="AO10" s="37"/>
      <c r="AP10" s="37"/>
      <c r="AQ10" s="37"/>
      <c r="AR10" s="37"/>
      <c r="AS10" s="37"/>
      <c r="AT10" s="38">
        <f>データ!$V$6</f>
        <v>6.23</v>
      </c>
      <c r="AU10" s="38"/>
      <c r="AV10" s="38"/>
      <c r="AW10" s="38"/>
      <c r="AX10" s="38"/>
      <c r="AY10" s="38"/>
      <c r="AZ10" s="38"/>
      <c r="BA10" s="38"/>
      <c r="BB10" s="38">
        <f>データ!$W$6</f>
        <v>367.09</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113</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0GCqpN21wX3hTjp5xr2QxjDXyqvvjsk7avDP7+NthcrINm9jmlLPeZBZrs1U83j2YuIqHX6VkL43p/IVn18j9Q==" saltValue="YDxZjckJwGmdWsDVa9Qo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2021</v>
      </c>
      <c r="C6" s="20">
        <f t="shared" ref="C6:W6" si="3">C7</f>
        <v>263672</v>
      </c>
      <c r="D6" s="20">
        <f t="shared" si="3"/>
        <v>47</v>
      </c>
      <c r="E6" s="20">
        <f t="shared" si="3"/>
        <v>1</v>
      </c>
      <c r="F6" s="20">
        <f t="shared" si="3"/>
        <v>0</v>
      </c>
      <c r="G6" s="20">
        <f t="shared" si="3"/>
        <v>0</v>
      </c>
      <c r="H6" s="20" t="str">
        <f t="shared" si="3"/>
        <v>京都府　南山城村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88.57</v>
      </c>
      <c r="Q6" s="21">
        <f t="shared" si="3"/>
        <v>4554</v>
      </c>
      <c r="R6" s="21">
        <f t="shared" si="3"/>
        <v>2562</v>
      </c>
      <c r="S6" s="21">
        <f t="shared" si="3"/>
        <v>64.11</v>
      </c>
      <c r="T6" s="21">
        <f t="shared" si="3"/>
        <v>39.96</v>
      </c>
      <c r="U6" s="21">
        <f t="shared" si="3"/>
        <v>2287</v>
      </c>
      <c r="V6" s="21">
        <f t="shared" si="3"/>
        <v>6.23</v>
      </c>
      <c r="W6" s="21">
        <f t="shared" si="3"/>
        <v>367.09</v>
      </c>
      <c r="X6" s="22">
        <f>IF(X7="",NA(),X7)</f>
        <v>65.94</v>
      </c>
      <c r="Y6" s="22">
        <f t="shared" ref="Y6:AG6" si="4">IF(Y7="",NA(),Y7)</f>
        <v>65.349999999999994</v>
      </c>
      <c r="Z6" s="22">
        <f t="shared" si="4"/>
        <v>63.27</v>
      </c>
      <c r="AA6" s="22">
        <f t="shared" si="4"/>
        <v>64.78</v>
      </c>
      <c r="AB6" s="22">
        <f t="shared" si="4"/>
        <v>71.599999999999994</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2047.04</v>
      </c>
      <c r="BF6" s="22">
        <f t="shared" ref="BF6:BN6" si="7">IF(BF7="",NA(),BF7)</f>
        <v>1919.78</v>
      </c>
      <c r="BG6" s="22">
        <f t="shared" si="7"/>
        <v>1779.92</v>
      </c>
      <c r="BH6" s="22">
        <f t="shared" si="7"/>
        <v>1624.93</v>
      </c>
      <c r="BI6" s="22">
        <f t="shared" si="7"/>
        <v>1533.35</v>
      </c>
      <c r="BJ6" s="22">
        <f t="shared" si="7"/>
        <v>1061.58</v>
      </c>
      <c r="BK6" s="22">
        <f t="shared" si="7"/>
        <v>1007.7</v>
      </c>
      <c r="BL6" s="22">
        <f t="shared" si="7"/>
        <v>1018.52</v>
      </c>
      <c r="BM6" s="22">
        <f t="shared" si="7"/>
        <v>949.61</v>
      </c>
      <c r="BN6" s="22">
        <f t="shared" si="7"/>
        <v>918.84</v>
      </c>
      <c r="BO6" s="21" t="str">
        <f>IF(BO7="","",IF(BO7="-","【-】","【"&amp;SUBSTITUTE(TEXT(BO7,"#,##0.00"),"-","△")&amp;"】"))</f>
        <v>【940.88】</v>
      </c>
      <c r="BP6" s="22">
        <f>IF(BP7="",NA(),BP7)</f>
        <v>25</v>
      </c>
      <c r="BQ6" s="22">
        <f t="shared" ref="BQ6:BY6" si="8">IF(BQ7="",NA(),BQ7)</f>
        <v>27.92</v>
      </c>
      <c r="BR6" s="22">
        <f t="shared" si="8"/>
        <v>28.01</v>
      </c>
      <c r="BS6" s="22">
        <f t="shared" si="8"/>
        <v>28.77</v>
      </c>
      <c r="BT6" s="22">
        <f t="shared" si="8"/>
        <v>35.78</v>
      </c>
      <c r="BU6" s="22">
        <f t="shared" si="8"/>
        <v>58.52</v>
      </c>
      <c r="BV6" s="22">
        <f t="shared" si="8"/>
        <v>59.22</v>
      </c>
      <c r="BW6" s="22">
        <f t="shared" si="8"/>
        <v>58.79</v>
      </c>
      <c r="BX6" s="22">
        <f t="shared" si="8"/>
        <v>58.41</v>
      </c>
      <c r="BY6" s="22">
        <f t="shared" si="8"/>
        <v>58.27</v>
      </c>
      <c r="BZ6" s="21" t="str">
        <f>IF(BZ7="","",IF(BZ7="-","【-】","【"&amp;SUBSTITUTE(TEXT(BZ7,"#,##0.00"),"-","△")&amp;"】"))</f>
        <v>【54.59】</v>
      </c>
      <c r="CA6" s="22">
        <f>IF(CA7="",NA(),CA7)</f>
        <v>987.71</v>
      </c>
      <c r="CB6" s="22">
        <f t="shared" ref="CB6:CJ6" si="9">IF(CB7="",NA(),CB7)</f>
        <v>891.83</v>
      </c>
      <c r="CC6" s="22">
        <f t="shared" si="9"/>
        <v>903.52</v>
      </c>
      <c r="CD6" s="22">
        <f t="shared" si="9"/>
        <v>883.51</v>
      </c>
      <c r="CE6" s="22">
        <f t="shared" si="9"/>
        <v>720.88</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45.55</v>
      </c>
      <c r="CM6" s="22">
        <f t="shared" ref="CM6:CU6" si="10">IF(CM7="",NA(),CM7)</f>
        <v>63.83</v>
      </c>
      <c r="CN6" s="22">
        <f t="shared" si="10"/>
        <v>60.69</v>
      </c>
      <c r="CO6" s="22">
        <f t="shared" si="10"/>
        <v>61.93</v>
      </c>
      <c r="CP6" s="22">
        <f t="shared" si="10"/>
        <v>65.87</v>
      </c>
      <c r="CQ6" s="22">
        <f t="shared" si="10"/>
        <v>57.3</v>
      </c>
      <c r="CR6" s="22">
        <f t="shared" si="10"/>
        <v>56.76</v>
      </c>
      <c r="CS6" s="22">
        <f t="shared" si="10"/>
        <v>56.04</v>
      </c>
      <c r="CT6" s="22">
        <f t="shared" si="10"/>
        <v>58.52</v>
      </c>
      <c r="CU6" s="22">
        <f t="shared" si="10"/>
        <v>58.88</v>
      </c>
      <c r="CV6" s="21" t="str">
        <f>IF(CV7="","",IF(CV7="-","【-】","【"&amp;SUBSTITUTE(TEXT(CV7,"#,##0.00"),"-","△")&amp;"】"))</f>
        <v>【56.42】</v>
      </c>
      <c r="CW6" s="22">
        <f>IF(CW7="",NA(),CW7)</f>
        <v>89.91</v>
      </c>
      <c r="CX6" s="22">
        <f t="shared" ref="CX6:DF6" si="11">IF(CX7="",NA(),CX7)</f>
        <v>95.66</v>
      </c>
      <c r="CY6" s="22">
        <f t="shared" si="11"/>
        <v>97.75</v>
      </c>
      <c r="CZ6" s="22">
        <f t="shared" si="11"/>
        <v>97.51</v>
      </c>
      <c r="DA6" s="22">
        <f t="shared" si="11"/>
        <v>89.57</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2">
      <c r="A7" s="15"/>
      <c r="B7" s="24">
        <v>2021</v>
      </c>
      <c r="C7" s="24">
        <v>263672</v>
      </c>
      <c r="D7" s="24">
        <v>47</v>
      </c>
      <c r="E7" s="24">
        <v>1</v>
      </c>
      <c r="F7" s="24">
        <v>0</v>
      </c>
      <c r="G7" s="24">
        <v>0</v>
      </c>
      <c r="H7" s="24" t="s">
        <v>95</v>
      </c>
      <c r="I7" s="24" t="s">
        <v>96</v>
      </c>
      <c r="J7" s="24" t="s">
        <v>97</v>
      </c>
      <c r="K7" s="24" t="s">
        <v>98</v>
      </c>
      <c r="L7" s="24" t="s">
        <v>99</v>
      </c>
      <c r="M7" s="24" t="s">
        <v>100</v>
      </c>
      <c r="N7" s="25" t="s">
        <v>101</v>
      </c>
      <c r="O7" s="25" t="s">
        <v>102</v>
      </c>
      <c r="P7" s="25">
        <v>88.57</v>
      </c>
      <c r="Q7" s="25">
        <v>4554</v>
      </c>
      <c r="R7" s="25">
        <v>2562</v>
      </c>
      <c r="S7" s="25">
        <v>64.11</v>
      </c>
      <c r="T7" s="25">
        <v>39.96</v>
      </c>
      <c r="U7" s="25">
        <v>2287</v>
      </c>
      <c r="V7" s="25">
        <v>6.23</v>
      </c>
      <c r="W7" s="25">
        <v>367.09</v>
      </c>
      <c r="X7" s="25">
        <v>65.94</v>
      </c>
      <c r="Y7" s="25">
        <v>65.349999999999994</v>
      </c>
      <c r="Z7" s="25">
        <v>63.27</v>
      </c>
      <c r="AA7" s="25">
        <v>64.78</v>
      </c>
      <c r="AB7" s="25">
        <v>71.599999999999994</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2047.04</v>
      </c>
      <c r="BF7" s="25">
        <v>1919.78</v>
      </c>
      <c r="BG7" s="25">
        <v>1779.92</v>
      </c>
      <c r="BH7" s="25">
        <v>1624.93</v>
      </c>
      <c r="BI7" s="25">
        <v>1533.35</v>
      </c>
      <c r="BJ7" s="25">
        <v>1061.58</v>
      </c>
      <c r="BK7" s="25">
        <v>1007.7</v>
      </c>
      <c r="BL7" s="25">
        <v>1018.52</v>
      </c>
      <c r="BM7" s="25">
        <v>949.61</v>
      </c>
      <c r="BN7" s="25">
        <v>918.84</v>
      </c>
      <c r="BO7" s="25">
        <v>940.88</v>
      </c>
      <c r="BP7" s="25">
        <v>25</v>
      </c>
      <c r="BQ7" s="25">
        <v>27.92</v>
      </c>
      <c r="BR7" s="25">
        <v>28.01</v>
      </c>
      <c r="BS7" s="25">
        <v>28.77</v>
      </c>
      <c r="BT7" s="25">
        <v>35.78</v>
      </c>
      <c r="BU7" s="25">
        <v>58.52</v>
      </c>
      <c r="BV7" s="25">
        <v>59.22</v>
      </c>
      <c r="BW7" s="25">
        <v>58.79</v>
      </c>
      <c r="BX7" s="25">
        <v>58.41</v>
      </c>
      <c r="BY7" s="25">
        <v>58.27</v>
      </c>
      <c r="BZ7" s="25">
        <v>54.59</v>
      </c>
      <c r="CA7" s="25">
        <v>987.71</v>
      </c>
      <c r="CB7" s="25">
        <v>891.83</v>
      </c>
      <c r="CC7" s="25">
        <v>903.52</v>
      </c>
      <c r="CD7" s="25">
        <v>883.51</v>
      </c>
      <c r="CE7" s="25">
        <v>720.88</v>
      </c>
      <c r="CF7" s="25">
        <v>296.3</v>
      </c>
      <c r="CG7" s="25">
        <v>292.89999999999998</v>
      </c>
      <c r="CH7" s="25">
        <v>298.25</v>
      </c>
      <c r="CI7" s="25">
        <v>303.27999999999997</v>
      </c>
      <c r="CJ7" s="25">
        <v>303.81</v>
      </c>
      <c r="CK7" s="25">
        <v>301.2</v>
      </c>
      <c r="CL7" s="25">
        <v>45.55</v>
      </c>
      <c r="CM7" s="25">
        <v>63.83</v>
      </c>
      <c r="CN7" s="25">
        <v>60.69</v>
      </c>
      <c r="CO7" s="25">
        <v>61.93</v>
      </c>
      <c r="CP7" s="25">
        <v>65.87</v>
      </c>
      <c r="CQ7" s="25">
        <v>57.3</v>
      </c>
      <c r="CR7" s="25">
        <v>56.76</v>
      </c>
      <c r="CS7" s="25">
        <v>56.04</v>
      </c>
      <c r="CT7" s="25">
        <v>58.52</v>
      </c>
      <c r="CU7" s="25">
        <v>58.88</v>
      </c>
      <c r="CV7" s="25">
        <v>56.42</v>
      </c>
      <c r="CW7" s="25">
        <v>89.91</v>
      </c>
      <c r="CX7" s="25">
        <v>95.66</v>
      </c>
      <c r="CY7" s="25">
        <v>97.75</v>
      </c>
      <c r="CZ7" s="25">
        <v>97.51</v>
      </c>
      <c r="DA7" s="25">
        <v>89.57</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108</v>
      </c>
    </row>
    <row r="12" spans="1:144" x14ac:dyDescent="0.2">
      <c r="B12">
        <v>1</v>
      </c>
      <c r="C12">
        <v>1</v>
      </c>
      <c r="D12">
        <v>1</v>
      </c>
      <c r="E12">
        <v>2</v>
      </c>
      <c r="F12">
        <v>3</v>
      </c>
      <c r="G12" t="s">
        <v>109</v>
      </c>
    </row>
    <row r="13" spans="1:144" x14ac:dyDescent="0.2">
      <c r="B13" t="s">
        <v>110</v>
      </c>
      <c r="C13" t="s">
        <v>110</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日下部　安彦</cp:lastModifiedBy>
  <cp:lastPrinted>2023-02-08T04:14:11Z</cp:lastPrinted>
  <dcterms:created xsi:type="dcterms:W3CDTF">2022-12-01T01:10:40Z</dcterms:created>
  <dcterms:modified xsi:type="dcterms:W3CDTF">2023-02-15T05:15:16Z</dcterms:modified>
  <cp:category/>
</cp:coreProperties>
</file>