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9lNeT/nOi+/DSxBosk04MYIf0JaQpjASjMYcvT3fvVFsgdPBOhESaFfw/NQA5kL08yabD+9v06T0NdbYc0Gvw==" workbookSaltValue="4lGmMq0VSUgQZ7HhTQKy7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<sst xmlns="http://schemas.openxmlformats.org/spreadsheetml/2006/main" xmlns:r="http://schemas.openxmlformats.org/officeDocument/2006/relationships" count="115" uniqueCount="115">
  <si>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</si>
  <si>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</si>
  <si>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</si>
  <si>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</si>
  <si>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</si>
  <si>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</si>
  <si>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</si>
  <si>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</si>
  <si>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</si>
  <si>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</si>
  <si>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</si>
  <si>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</si>
  <si>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</si>
  <si>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</si>
  <si>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</si>
  <si>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</si>
  <si>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</si>
  <si>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</si>
  <si>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</si>
  <si>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</si>
  <si>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</si>
  <si>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</si>
  <si>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</si>
  <si>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</si>
  <si>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</si>
  <si>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</si>
  <si>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</si>
  <si>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</si>
  <si>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</si>
  <si>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</si>
  <si>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</si>
  <si>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</si>
  <si>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</si>
  <si>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</si>
  <si>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</si>
  <si>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</si>
  <si>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</si>
  <si>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</si>
  <si>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</si>
  <si>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</si>
  <si>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</si>
  <si>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</si>
  <si>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</si>
  <si>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</si>
  <si>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</si>
  <si>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</si>
  <si>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</si>
  <si>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</si>
  <si>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</si>
  <si>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</si>
  <si>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</si>
  <si>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</si>
  <si>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</si>
  <si>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</si>
  <si>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</si>
  <si>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</si>
  <si>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</si>
  <si>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</si>
  <si>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</si>
  <si>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</si>
  <si>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</si>
  <si>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</si>
  <si>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</si>
  <si>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</si>
  <si>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</si>
  <si>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</si>
  <si>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</si>
  <si>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</si>
  <si>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</si>
  <si>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</si>
  <si>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</si>
  <si>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</si>
  <si>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</si>
  <si>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</si>
  <si>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</si>
  <si>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</si>
  <si>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</si>
  <si>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</si>
  <si>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</si>
  <si>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</si>
  <si>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</si>
  <si>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</si>
  <si>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</si>
  <si>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</si>
  <si>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</si>
  <si>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</si>
  <si>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</si>
  <si>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</si>
  <si>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</si>
  <si>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</si>
  <si>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</si>
  <si>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</si>
  <si>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</si>
  <si>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</si>
  <si>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</si>
  <si>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</si>
  <si>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</si>
  <si>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</si>
  <si>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</si>
  <si>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</si>
  <si>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</si>
  <si>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</si>
  <si>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</si>
  <si>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</si>
  <si>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</si>
  <si>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</si>
  <si>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</si>
  <si>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</si>
  <si>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</si>
  <si>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</si>
  <si>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</si>
  <si>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</si>
  <si>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t>
    </r>
    <r>
      <rPr>
        <sz val="11"/>
        <color theme="1"/>
        <rFont val="ＭＳ ゴシック"/>
      </rPr>
      <t>多くの指標において前年度と同水準を示す中、累積欠損金比率については累積欠損金が解消したことにより改善がみられたが、資金繰りに苦慮している状況は変わらず、現状の使用料単価では今後見込まれている未整備地区の面整備や管路等資産の更新に要する事業費の確保が厳しい状況である。また、一般会計からの基準外繰入金にも依存した経営状態であり、町財政の負担軽減や公共下水道事業の安定的な経営を持続させる為には、引き続き経費削減や収入増加に向けての対策が必要である。</t>
    </r>
    <rPh sb="10" eb="13">
      <t>ゼンネンド</t>
    </rPh>
    <rPh sb="14" eb="17">
      <t>ドウスイジュン</t>
    </rPh>
    <rPh sb="18" eb="19">
      <t>シメ</t>
    </rPh>
    <rPh sb="20" eb="21">
      <t>ナカ</t>
    </rPh>
    <rPh sb="22" eb="24">
      <t>ルイセキ</t>
    </rPh>
    <rPh sb="24" eb="26">
      <t>ケッソン</t>
    </rPh>
    <rPh sb="26" eb="27">
      <t>キン</t>
    </rPh>
    <rPh sb="27" eb="29">
      <t>ヒリツ</t>
    </rPh>
    <rPh sb="34" eb="36">
      <t>ルイセキ</t>
    </rPh>
    <rPh sb="36" eb="38">
      <t>ケッソン</t>
    </rPh>
    <rPh sb="38" eb="39">
      <t>キン</t>
    </rPh>
    <rPh sb="40" eb="42">
      <t>カイショウ</t>
    </rPh>
    <rPh sb="69" eb="71">
      <t>ジョウキョウ</t>
    </rPh>
    <rPh sb="72" eb="73">
      <t>カ</t>
    </rPh>
    <phoneticPr fontId="1"/>
  </si>
  <si>
    <r>
      <t>①及び②は消費税の更正の請求を行ったことにより特別利益が発生し、財政部局と調整の結果、前年度と比較し一般会計からの繰入金を減額したことで経常収支比率は減少したものの、</t>
    </r>
    <r>
      <rPr>
        <sz val="10"/>
        <color theme="1"/>
        <rFont val="ＭＳ ゴシック"/>
      </rPr>
      <t>100％を上回り、また純利益を計上したことで累積欠損金を解消することができた。しかし、一般会計繰入金に依存した経営状態にあるため、より一層の経営努力が必要である。
③は現預金が少なく、また多額の企業債残高を抱えていることにより類似団体と比較し低値を示しているが、企業債の償還財源は基準内繰入金等により一定確保されている状態である。また、償還額はこの先10年でピークを迎えることから、しばらく現在の水準が続く見込みである。
④は事業開始から短期間で多額の企業債の借入れを行っており、類似団体平均や全国平均を大幅に上回っている。このうち１割程度は雨水事業分であり、公費による財源確保がなされている。毎年の借入額が償還額を下回っており企業債残高は減少傾向にある為、改善される見込みである。
⑤及び⑥は前年度と同水準であるが、処理人口の減少などに伴い使用料収入が減少したことにより、経費回収率は微減、また、有収水量も減少したことにより、汚水処理原価は微増となった。経費回収率は100％に達しておらず</t>
    </r>
    <r>
      <rPr>
        <sz val="10"/>
        <color auto="1"/>
        <rFont val="ＭＳ ゴシック"/>
      </rPr>
      <t>、今後も基準内繰入の効果的な活用と継続的な経費削減に努めることにより汚水処理費の上昇を防ぎ、適正な水準を確保する。</t>
    </r>
    <r>
      <rPr>
        <sz val="10"/>
        <color theme="1"/>
        <rFont val="ＭＳ ゴシック"/>
      </rPr>
      <t xml:space="preserve">
⑧は他団体と比較して高い水準にあり、微増傾向である。未整備地区の面整備も順次進めており、今後も引き続き公共下水道への接続の普及啓発に努める。</t>
    </r>
    <r>
      <rPr>
        <sz val="10"/>
        <color rgb="FFFF0000"/>
        <rFont val="ＭＳ ゴシック"/>
      </rPr>
      <t>　</t>
    </r>
    <rPh sb="1" eb="2">
      <t>オヨ</t>
    </rPh>
    <rPh sb="5" eb="8">
      <t>ショウヒゼイ</t>
    </rPh>
    <rPh sb="9" eb="11">
      <t>コウセイ</t>
    </rPh>
    <rPh sb="12" eb="14">
      <t>セイキュウ</t>
    </rPh>
    <rPh sb="15" eb="16">
      <t>オコナ</t>
    </rPh>
    <rPh sb="23" eb="25">
      <t>トクベツ</t>
    </rPh>
    <rPh sb="25" eb="27">
      <t>リエキ</t>
    </rPh>
    <rPh sb="28" eb="30">
      <t>ハッセイ</t>
    </rPh>
    <rPh sb="32" eb="34">
      <t>ザイセイ</t>
    </rPh>
    <rPh sb="34" eb="36">
      <t>ブキョク</t>
    </rPh>
    <rPh sb="37" eb="39">
      <t>チョウセイ</t>
    </rPh>
    <rPh sb="40" eb="42">
      <t>ケッカ</t>
    </rPh>
    <rPh sb="43" eb="46">
      <t>ゼンネンド</t>
    </rPh>
    <rPh sb="47" eb="49">
      <t>ヒカク</t>
    </rPh>
    <rPh sb="50" eb="52">
      <t>イッパン</t>
    </rPh>
    <rPh sb="52" eb="54">
      <t>カイケイ</t>
    </rPh>
    <rPh sb="57" eb="59">
      <t>クリイレ</t>
    </rPh>
    <rPh sb="59" eb="60">
      <t>キン</t>
    </rPh>
    <rPh sb="61" eb="63">
      <t>ゲンガク</t>
    </rPh>
    <rPh sb="68" eb="70">
      <t>ケイジョウ</t>
    </rPh>
    <rPh sb="70" eb="72">
      <t>シュウシ</t>
    </rPh>
    <rPh sb="72" eb="74">
      <t>ヒリツ</t>
    </rPh>
    <rPh sb="75" eb="77">
      <t>ゲンショウ</t>
    </rPh>
    <rPh sb="88" eb="90">
      <t>ウワマワ</t>
    </rPh>
    <rPh sb="126" eb="128">
      <t>イッパン</t>
    </rPh>
    <rPh sb="128" eb="130">
      <t>カイケイ</t>
    </rPh>
    <rPh sb="130" eb="132">
      <t>クリイレ</t>
    </rPh>
    <rPh sb="132" eb="133">
      <t>キン</t>
    </rPh>
    <rPh sb="134" eb="136">
      <t>イゾン</t>
    </rPh>
    <rPh sb="138" eb="140">
      <t>ケイエイ</t>
    </rPh>
    <rPh sb="140" eb="142">
      <t>ジョウタイ</t>
    </rPh>
    <rPh sb="197" eb="199">
      <t>ルイジ</t>
    </rPh>
    <rPh sb="199" eb="201">
      <t>ダンタイ</t>
    </rPh>
    <rPh sb="202" eb="204">
      <t>ヒカク</t>
    </rPh>
    <rPh sb="311" eb="313">
      <t>キギョウ</t>
    </rPh>
    <rPh sb="313" eb="314">
      <t>サイ</t>
    </rPh>
    <rPh sb="433" eb="436">
      <t>ゼンネンド</t>
    </rPh>
    <rPh sb="437" eb="440">
      <t>ドウスイジュン</t>
    </rPh>
    <rPh sb="445" eb="447">
      <t>ショリ</t>
    </rPh>
    <rPh sb="447" eb="449">
      <t>ジンコウ</t>
    </rPh>
    <rPh sb="450" eb="452">
      <t>ゲンショウ</t>
    </rPh>
    <rPh sb="455" eb="456">
      <t>トモナ</t>
    </rPh>
    <rPh sb="463" eb="465">
      <t>ゲンショウ</t>
    </rPh>
    <rPh sb="479" eb="481">
      <t>ビゲン</t>
    </rPh>
    <rPh sb="490" eb="492">
      <t>ゲンショウ</t>
    </rPh>
    <rPh sb="507" eb="509">
      <t>ビゾウ</t>
    </rPh>
    <rPh sb="514" eb="516">
      <t>ケイヒ</t>
    </rPh>
    <rPh sb="516" eb="518">
      <t>カイシュウ</t>
    </rPh>
    <rPh sb="518" eb="519">
      <t>リツ</t>
    </rPh>
    <rPh sb="525" eb="526">
      <t>タッ</t>
    </rPh>
    <rPh sb="641" eb="643">
      <t>コウキョウ</t>
    </rPh>
    <rPh sb="643" eb="646">
      <t>ゲスイドウ</t>
    </rPh>
    <rPh sb="648" eb="650">
      <t>セツゾク</t>
    </rPh>
    <phoneticPr fontId="1"/>
  </si>
  <si>
    <t>法定耐用年数を経過した管渠はないが、昭和63年の供用開始から35年が経過しており、今後の更新時期に備え、管渠の老朽化状況の把握、更新または長寿命化等の効率・効果的な方策を検討し、費用の削減（抑制）に努める。</t>
    <rPh sb="11" eb="12">
      <t>カン</t>
    </rPh>
    <rPh sb="52" eb="53">
      <t>カン</t>
    </rPh>
    <rPh sb="53" eb="54">
      <t>キョ</t>
    </rPh>
    <rPh sb="64" eb="66">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</si>
</sst>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9.e-002</c:v>
                </c:pt>
                <c:pt idx="3">
                  <c:v>9.e-002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68.31</c:v>
                </c:pt>
                <c:pt idx="3">
                  <c:v>65.28</c:v>
                </c:pt>
                <c:pt idx="4">
                  <c:v>64.92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96.54</c:v>
                </c:pt>
                <c:pt idx="3">
                  <c:v>96.78</c:v>
                </c:pt>
                <c:pt idx="4">
                  <c:v>96.85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92.62</c:v>
                </c:pt>
                <c:pt idx="3">
                  <c:v>92.72</c:v>
                </c:pt>
                <c:pt idx="4">
                  <c:v>92.88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91.34</c:v>
                </c:pt>
                <c:pt idx="3">
                  <c:v>105.68</c:v>
                </c:pt>
                <c:pt idx="4">
                  <c:v>100.34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106.99</c:v>
                </c:pt>
                <c:pt idx="3">
                  <c:v>107.85</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39.54</c:v>
                </c:pt>
                <c:pt idx="3">
                  <c:v>41.39</c:v>
                </c:pt>
                <c:pt idx="4">
                  <c:v>42.96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26.36</c:v>
                </c:pt>
                <c:pt idx="3">
                  <c:v>23.79</c:v>
                </c:pt>
                <c:pt idx="4">
                  <c:v>25.66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1.43</c:v>
                </c:pt>
                <c:pt idx="3">
                  <c:v>1.22</c:v>
                </c:pt>
                <c:pt idx="4">
                  <c:v>1.61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28.32</c:v>
                </c:pt>
                <c:pt idx="3">
                  <c:v>4.72</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7.42</c:v>
                </c:pt>
                <c:pt idx="3">
                  <c:v>4.72</c:v>
                </c:pt>
                <c:pt idx="4">
                  <c:v>4.49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23.61</c:v>
                </c:pt>
                <c:pt idx="3">
                  <c:v>20.62</c:v>
                </c:pt>
                <c:pt idx="4">
                  <c:v>33.35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68.180000000000007</c:v>
                </c:pt>
                <c:pt idx="3">
                  <c:v>67.930000000000007</c:v>
                </c:pt>
                <c:pt idx="4">
                  <c:v>68.53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1902.75</c:v>
                </c:pt>
                <c:pt idx="3">
                  <c:v>1535.28</c:v>
                </c:pt>
                <c:pt idx="4">
                  <c:v>1497.57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847.44</c:v>
                </c:pt>
                <c:pt idx="3">
                  <c:v>857.88</c:v>
                </c:pt>
                <c:pt idx="4">
                  <c:v>825.1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77.91</c:v>
                </c:pt>
                <c:pt idx="3">
                  <c:v>99.21</c:v>
                </c:pt>
                <c:pt idx="4">
                  <c:v>99.08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94.69</c:v>
                </c:pt>
                <c:pt idx="3">
                  <c:v>94.97</c:v>
                </c:pt>
                <c:pt idx="4">
                  <c:v>97.07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167.6</c:v>
                </c:pt>
                <c:pt idx="3">
                  <c:v>152.93</c:v>
                </c:pt>
                <c:pt idx="4">
                  <c:v>153.22999999999999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159.78</c:v>
                </c:pt>
                <c:pt idx="3">
                  <c:v>159.49</c:v>
                </c:pt>
                <c:pt idx="4">
                  <c:v>157.81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C1" zoomScale="92" zoomScaleNormal="92"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36972</v>
      </c>
      <c r="AM8" s="21"/>
      <c r="AN8" s="21"/>
      <c r="AO8" s="21"/>
      <c r="AP8" s="21"/>
      <c r="AQ8" s="21"/>
      <c r="AR8" s="21"/>
      <c r="AS8" s="21"/>
      <c r="AT8" s="7">
        <f>データ!T6</f>
        <v>25.68</v>
      </c>
      <c r="AU8" s="7"/>
      <c r="AV8" s="7"/>
      <c r="AW8" s="7"/>
      <c r="AX8" s="7"/>
      <c r="AY8" s="7"/>
      <c r="AZ8" s="7"/>
      <c r="BA8" s="7"/>
      <c r="BB8" s="7">
        <f>データ!U6</f>
        <v>1439.72</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71.34</v>
      </c>
      <c r="J10" s="7"/>
      <c r="K10" s="7"/>
      <c r="L10" s="7"/>
      <c r="M10" s="7"/>
      <c r="N10" s="7"/>
      <c r="O10" s="7"/>
      <c r="P10" s="7">
        <f>データ!P6</f>
        <v>99.24</v>
      </c>
      <c r="Q10" s="7"/>
      <c r="R10" s="7"/>
      <c r="S10" s="7"/>
      <c r="T10" s="7"/>
      <c r="U10" s="7"/>
      <c r="V10" s="7"/>
      <c r="W10" s="7">
        <f>データ!Q6</f>
        <v>103.92</v>
      </c>
      <c r="X10" s="7"/>
      <c r="Y10" s="7"/>
      <c r="Z10" s="7"/>
      <c r="AA10" s="7"/>
      <c r="AB10" s="7"/>
      <c r="AC10" s="7"/>
      <c r="AD10" s="21">
        <f>データ!R6</f>
        <v>3025</v>
      </c>
      <c r="AE10" s="21"/>
      <c r="AF10" s="21"/>
      <c r="AG10" s="21"/>
      <c r="AH10" s="21"/>
      <c r="AI10" s="21"/>
      <c r="AJ10" s="21"/>
      <c r="AK10" s="2"/>
      <c r="AL10" s="21">
        <f>データ!V6</f>
        <v>36598</v>
      </c>
      <c r="AM10" s="21"/>
      <c r="AN10" s="21"/>
      <c r="AO10" s="21"/>
      <c r="AP10" s="21"/>
      <c r="AQ10" s="21"/>
      <c r="AR10" s="21"/>
      <c r="AS10" s="21"/>
      <c r="AT10" s="7">
        <f>データ!W6</f>
        <v>7.86</v>
      </c>
      <c r="AU10" s="7"/>
      <c r="AV10" s="7"/>
      <c r="AW10" s="7"/>
      <c r="AX10" s="7"/>
      <c r="AY10" s="7"/>
      <c r="AZ10" s="7"/>
      <c r="BA10" s="7"/>
      <c r="BB10" s="7">
        <f>データ!X6</f>
        <v>4656.2299999999996</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sl/PXbgKoz2yyDSiifADF4pp5OSBsBOaXUxyVl3L8juPGQ14V18zpIUHOSzTiyHtsBFs30k5I1pV5CQqu24CA==" saltValue="qLETj7QvX8ooCg1YWFALl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82</v>
      </c>
      <c r="Y5" s="73" t="s">
        <v>83</v>
      </c>
      <c r="Z5" s="73" t="s">
        <v>84</v>
      </c>
      <c r="AA5" s="73" t="s">
        <v>85</v>
      </c>
      <c r="AB5" s="73" t="s">
        <v>86</v>
      </c>
      <c r="AC5" s="73" t="s">
        <v>87</v>
      </c>
      <c r="AD5" s="73" t="s">
        <v>89</v>
      </c>
      <c r="AE5" s="73" t="s">
        <v>90</v>
      </c>
      <c r="AF5" s="73" t="s">
        <v>91</v>
      </c>
      <c r="AG5" s="73" t="s">
        <v>92</v>
      </c>
      <c r="AH5" s="73" t="s">
        <v>93</v>
      </c>
      <c r="AI5" s="73" t="s">
        <v>44</v>
      </c>
      <c r="AJ5" s="73" t="s">
        <v>83</v>
      </c>
      <c r="AK5" s="73" t="s">
        <v>84</v>
      </c>
      <c r="AL5" s="73" t="s">
        <v>85</v>
      </c>
      <c r="AM5" s="73" t="s">
        <v>86</v>
      </c>
      <c r="AN5" s="73" t="s">
        <v>87</v>
      </c>
      <c r="AO5" s="73" t="s">
        <v>89</v>
      </c>
      <c r="AP5" s="73" t="s">
        <v>90</v>
      </c>
      <c r="AQ5" s="73" t="s">
        <v>91</v>
      </c>
      <c r="AR5" s="73" t="s">
        <v>92</v>
      </c>
      <c r="AS5" s="73" t="s">
        <v>93</v>
      </c>
      <c r="AT5" s="73" t="s">
        <v>88</v>
      </c>
      <c r="AU5" s="73" t="s">
        <v>83</v>
      </c>
      <c r="AV5" s="73" t="s">
        <v>84</v>
      </c>
      <c r="AW5" s="73" t="s">
        <v>85</v>
      </c>
      <c r="AX5" s="73" t="s">
        <v>86</v>
      </c>
      <c r="AY5" s="73" t="s">
        <v>87</v>
      </c>
      <c r="AZ5" s="73" t="s">
        <v>89</v>
      </c>
      <c r="BA5" s="73" t="s">
        <v>90</v>
      </c>
      <c r="BB5" s="73" t="s">
        <v>91</v>
      </c>
      <c r="BC5" s="73" t="s">
        <v>92</v>
      </c>
      <c r="BD5" s="73" t="s">
        <v>93</v>
      </c>
      <c r="BE5" s="73" t="s">
        <v>88</v>
      </c>
      <c r="BF5" s="73" t="s">
        <v>83</v>
      </c>
      <c r="BG5" s="73" t="s">
        <v>84</v>
      </c>
      <c r="BH5" s="73" t="s">
        <v>85</v>
      </c>
      <c r="BI5" s="73" t="s">
        <v>86</v>
      </c>
      <c r="BJ5" s="73" t="s">
        <v>87</v>
      </c>
      <c r="BK5" s="73" t="s">
        <v>89</v>
      </c>
      <c r="BL5" s="73" t="s">
        <v>90</v>
      </c>
      <c r="BM5" s="73" t="s">
        <v>91</v>
      </c>
      <c r="BN5" s="73" t="s">
        <v>92</v>
      </c>
      <c r="BO5" s="73" t="s">
        <v>93</v>
      </c>
      <c r="BP5" s="73" t="s">
        <v>88</v>
      </c>
      <c r="BQ5" s="73" t="s">
        <v>83</v>
      </c>
      <c r="BR5" s="73" t="s">
        <v>84</v>
      </c>
      <c r="BS5" s="73" t="s">
        <v>85</v>
      </c>
      <c r="BT5" s="73" t="s">
        <v>86</v>
      </c>
      <c r="BU5" s="73" t="s">
        <v>87</v>
      </c>
      <c r="BV5" s="73" t="s">
        <v>89</v>
      </c>
      <c r="BW5" s="73" t="s">
        <v>90</v>
      </c>
      <c r="BX5" s="73" t="s">
        <v>91</v>
      </c>
      <c r="BY5" s="73" t="s">
        <v>92</v>
      </c>
      <c r="BZ5" s="73" t="s">
        <v>93</v>
      </c>
      <c r="CA5" s="73" t="s">
        <v>88</v>
      </c>
      <c r="CB5" s="73" t="s">
        <v>83</v>
      </c>
      <c r="CC5" s="73" t="s">
        <v>84</v>
      </c>
      <c r="CD5" s="73" t="s">
        <v>85</v>
      </c>
      <c r="CE5" s="73" t="s">
        <v>86</v>
      </c>
      <c r="CF5" s="73" t="s">
        <v>87</v>
      </c>
      <c r="CG5" s="73" t="s">
        <v>89</v>
      </c>
      <c r="CH5" s="73" t="s">
        <v>90</v>
      </c>
      <c r="CI5" s="73" t="s">
        <v>91</v>
      </c>
      <c r="CJ5" s="73" t="s">
        <v>92</v>
      </c>
      <c r="CK5" s="73" t="s">
        <v>93</v>
      </c>
      <c r="CL5" s="73" t="s">
        <v>88</v>
      </c>
      <c r="CM5" s="73" t="s">
        <v>83</v>
      </c>
      <c r="CN5" s="73" t="s">
        <v>84</v>
      </c>
      <c r="CO5" s="73" t="s">
        <v>85</v>
      </c>
      <c r="CP5" s="73" t="s">
        <v>86</v>
      </c>
      <c r="CQ5" s="73" t="s">
        <v>87</v>
      </c>
      <c r="CR5" s="73" t="s">
        <v>89</v>
      </c>
      <c r="CS5" s="73" t="s">
        <v>90</v>
      </c>
      <c r="CT5" s="73" t="s">
        <v>91</v>
      </c>
      <c r="CU5" s="73" t="s">
        <v>92</v>
      </c>
      <c r="CV5" s="73" t="s">
        <v>93</v>
      </c>
      <c r="CW5" s="73" t="s">
        <v>88</v>
      </c>
      <c r="CX5" s="73" t="s">
        <v>83</v>
      </c>
      <c r="CY5" s="73" t="s">
        <v>84</v>
      </c>
      <c r="CZ5" s="73" t="s">
        <v>85</v>
      </c>
      <c r="DA5" s="73" t="s">
        <v>86</v>
      </c>
      <c r="DB5" s="73" t="s">
        <v>87</v>
      </c>
      <c r="DC5" s="73" t="s">
        <v>89</v>
      </c>
      <c r="DD5" s="73" t="s">
        <v>90</v>
      </c>
      <c r="DE5" s="73" t="s">
        <v>91</v>
      </c>
      <c r="DF5" s="73" t="s">
        <v>92</v>
      </c>
      <c r="DG5" s="73" t="s">
        <v>93</v>
      </c>
      <c r="DH5" s="73" t="s">
        <v>88</v>
      </c>
      <c r="DI5" s="73" t="s">
        <v>83</v>
      </c>
      <c r="DJ5" s="73" t="s">
        <v>84</v>
      </c>
      <c r="DK5" s="73" t="s">
        <v>85</v>
      </c>
      <c r="DL5" s="73" t="s">
        <v>86</v>
      </c>
      <c r="DM5" s="73" t="s">
        <v>87</v>
      </c>
      <c r="DN5" s="73" t="s">
        <v>89</v>
      </c>
      <c r="DO5" s="73" t="s">
        <v>90</v>
      </c>
      <c r="DP5" s="73" t="s">
        <v>91</v>
      </c>
      <c r="DQ5" s="73" t="s">
        <v>92</v>
      </c>
      <c r="DR5" s="73" t="s">
        <v>93</v>
      </c>
      <c r="DS5" s="73" t="s">
        <v>88</v>
      </c>
      <c r="DT5" s="73" t="s">
        <v>83</v>
      </c>
      <c r="DU5" s="73" t="s">
        <v>84</v>
      </c>
      <c r="DV5" s="73" t="s">
        <v>85</v>
      </c>
      <c r="DW5" s="73" t="s">
        <v>86</v>
      </c>
      <c r="DX5" s="73" t="s">
        <v>87</v>
      </c>
      <c r="DY5" s="73" t="s">
        <v>89</v>
      </c>
      <c r="DZ5" s="73" t="s">
        <v>90</v>
      </c>
      <c r="EA5" s="73" t="s">
        <v>91</v>
      </c>
      <c r="EB5" s="73" t="s">
        <v>92</v>
      </c>
      <c r="EC5" s="73" t="s">
        <v>93</v>
      </c>
      <c r="ED5" s="73" t="s">
        <v>88</v>
      </c>
      <c r="EE5" s="73" t="s">
        <v>83</v>
      </c>
      <c r="EF5" s="73" t="s">
        <v>84</v>
      </c>
      <c r="EG5" s="73" t="s">
        <v>85</v>
      </c>
      <c r="EH5" s="73" t="s">
        <v>86</v>
      </c>
      <c r="EI5" s="73" t="s">
        <v>87</v>
      </c>
      <c r="EJ5" s="73" t="s">
        <v>89</v>
      </c>
      <c r="EK5" s="73" t="s">
        <v>90</v>
      </c>
      <c r="EL5" s="73" t="s">
        <v>91</v>
      </c>
      <c r="EM5" s="73" t="s">
        <v>92</v>
      </c>
      <c r="EN5" s="73" t="s">
        <v>93</v>
      </c>
      <c r="EO5" s="73" t="s">
        <v>88</v>
      </c>
    </row>
    <row r="6" spans="1:148" s="61" customFormat="1">
      <c r="A6" s="62" t="s">
        <v>94</v>
      </c>
      <c r="B6" s="67">
        <f t="shared" ref="B6:X6" si="1">B7</f>
        <v>2021</v>
      </c>
      <c r="C6" s="67">
        <f t="shared" si="1"/>
        <v>263664</v>
      </c>
      <c r="D6" s="67">
        <f t="shared" si="1"/>
        <v>46</v>
      </c>
      <c r="E6" s="67">
        <f t="shared" si="1"/>
        <v>17</v>
      </c>
      <c r="F6" s="67">
        <f t="shared" si="1"/>
        <v>1</v>
      </c>
      <c r="G6" s="67">
        <f t="shared" si="1"/>
        <v>0</v>
      </c>
      <c r="H6" s="67" t="str">
        <f t="shared" si="1"/>
        <v>京都府　精華町</v>
      </c>
      <c r="I6" s="67" t="str">
        <f t="shared" si="1"/>
        <v>法適用</v>
      </c>
      <c r="J6" s="67" t="str">
        <f t="shared" si="1"/>
        <v>下水道事業</v>
      </c>
      <c r="K6" s="67" t="str">
        <f t="shared" si="1"/>
        <v>公共下水道</v>
      </c>
      <c r="L6" s="67" t="str">
        <f t="shared" si="1"/>
        <v>Bd1</v>
      </c>
      <c r="M6" s="67" t="str">
        <f t="shared" si="1"/>
        <v>非設置</v>
      </c>
      <c r="N6" s="76" t="str">
        <f t="shared" si="1"/>
        <v>-</v>
      </c>
      <c r="O6" s="76">
        <f t="shared" si="1"/>
        <v>71.34</v>
      </c>
      <c r="P6" s="76">
        <f t="shared" si="1"/>
        <v>99.24</v>
      </c>
      <c r="Q6" s="76">
        <f t="shared" si="1"/>
        <v>103.92</v>
      </c>
      <c r="R6" s="76">
        <f t="shared" si="1"/>
        <v>3025</v>
      </c>
      <c r="S6" s="76">
        <f t="shared" si="1"/>
        <v>36972</v>
      </c>
      <c r="T6" s="76">
        <f t="shared" si="1"/>
        <v>25.68</v>
      </c>
      <c r="U6" s="76">
        <f t="shared" si="1"/>
        <v>1439.72</v>
      </c>
      <c r="V6" s="76">
        <f t="shared" si="1"/>
        <v>36598</v>
      </c>
      <c r="W6" s="76">
        <f t="shared" si="1"/>
        <v>7.86</v>
      </c>
      <c r="X6" s="76">
        <f t="shared" si="1"/>
        <v>4656.2299999999996</v>
      </c>
      <c r="Y6" s="84" t="str">
        <f t="shared" ref="Y6:AH6" si="2">IF(Y7="",NA(),Y7)</f>
        <v>-</v>
      </c>
      <c r="Z6" s="84" t="str">
        <f t="shared" si="2"/>
        <v>-</v>
      </c>
      <c r="AA6" s="84">
        <f t="shared" si="2"/>
        <v>91.34</v>
      </c>
      <c r="AB6" s="84">
        <f t="shared" si="2"/>
        <v>105.68</v>
      </c>
      <c r="AC6" s="84">
        <f t="shared" si="2"/>
        <v>100.34</v>
      </c>
      <c r="AD6" s="84" t="str">
        <f t="shared" si="2"/>
        <v>-</v>
      </c>
      <c r="AE6" s="84" t="str">
        <f t="shared" si="2"/>
        <v>-</v>
      </c>
      <c r="AF6" s="84">
        <f t="shared" si="2"/>
        <v>106.99</v>
      </c>
      <c r="AG6" s="84">
        <f t="shared" si="2"/>
        <v>107.85</v>
      </c>
      <c r="AH6" s="84">
        <f t="shared" si="2"/>
        <v>108.04</v>
      </c>
      <c r="AI6" s="76" t="str">
        <f>IF(AI7="","",IF(AI7="-","【-】","【"&amp;SUBSTITUTE(TEXT(AI7,"#,##0.00"),"-","△")&amp;"】"))</f>
        <v>【107.02】</v>
      </c>
      <c r="AJ6" s="84" t="str">
        <f t="shared" ref="AJ6:AS6" si="3">IF(AJ7="",NA(),AJ7)</f>
        <v>-</v>
      </c>
      <c r="AK6" s="84" t="str">
        <f t="shared" si="3"/>
        <v>-</v>
      </c>
      <c r="AL6" s="84">
        <f t="shared" si="3"/>
        <v>28.32</v>
      </c>
      <c r="AM6" s="84">
        <f t="shared" si="3"/>
        <v>4.72</v>
      </c>
      <c r="AN6" s="76">
        <f t="shared" si="3"/>
        <v>0</v>
      </c>
      <c r="AO6" s="84" t="str">
        <f t="shared" si="3"/>
        <v>-</v>
      </c>
      <c r="AP6" s="84" t="str">
        <f t="shared" si="3"/>
        <v>-</v>
      </c>
      <c r="AQ6" s="84">
        <f t="shared" si="3"/>
        <v>7.42</v>
      </c>
      <c r="AR6" s="84">
        <f t="shared" si="3"/>
        <v>4.72</v>
      </c>
      <c r="AS6" s="84">
        <f t="shared" si="3"/>
        <v>4.49</v>
      </c>
      <c r="AT6" s="76" t="str">
        <f>IF(AT7="","",IF(AT7="-","【-】","【"&amp;SUBSTITUTE(TEXT(AT7,"#,##0.00"),"-","△")&amp;"】"))</f>
        <v>【3.09】</v>
      </c>
      <c r="AU6" s="84" t="str">
        <f t="shared" ref="AU6:BD6" si="4">IF(AU7="",NA(),AU7)</f>
        <v>-</v>
      </c>
      <c r="AV6" s="84" t="str">
        <f t="shared" si="4"/>
        <v>-</v>
      </c>
      <c r="AW6" s="84">
        <f t="shared" si="4"/>
        <v>23.61</v>
      </c>
      <c r="AX6" s="84">
        <f t="shared" si="4"/>
        <v>20.62</v>
      </c>
      <c r="AY6" s="84">
        <f t="shared" si="4"/>
        <v>33.35</v>
      </c>
      <c r="AZ6" s="84" t="str">
        <f t="shared" si="4"/>
        <v>-</v>
      </c>
      <c r="BA6" s="84" t="str">
        <f t="shared" si="4"/>
        <v>-</v>
      </c>
      <c r="BB6" s="84">
        <f t="shared" si="4"/>
        <v>68.180000000000007</v>
      </c>
      <c r="BC6" s="84">
        <f t="shared" si="4"/>
        <v>67.930000000000007</v>
      </c>
      <c r="BD6" s="84">
        <f t="shared" si="4"/>
        <v>68.53</v>
      </c>
      <c r="BE6" s="76" t="str">
        <f>IF(BE7="","",IF(BE7="-","【-】","【"&amp;SUBSTITUTE(TEXT(BE7,"#,##0.00"),"-","△")&amp;"】"))</f>
        <v>【71.39】</v>
      </c>
      <c r="BF6" s="84" t="str">
        <f t="shared" ref="BF6:BO6" si="5">IF(BF7="",NA(),BF7)</f>
        <v>-</v>
      </c>
      <c r="BG6" s="84" t="str">
        <f t="shared" si="5"/>
        <v>-</v>
      </c>
      <c r="BH6" s="84">
        <f t="shared" si="5"/>
        <v>1902.75</v>
      </c>
      <c r="BI6" s="84">
        <f t="shared" si="5"/>
        <v>1535.28</v>
      </c>
      <c r="BJ6" s="84">
        <f t="shared" si="5"/>
        <v>1497.57</v>
      </c>
      <c r="BK6" s="84" t="str">
        <f t="shared" si="5"/>
        <v>-</v>
      </c>
      <c r="BL6" s="84" t="str">
        <f t="shared" si="5"/>
        <v>-</v>
      </c>
      <c r="BM6" s="84">
        <f t="shared" si="5"/>
        <v>847.44</v>
      </c>
      <c r="BN6" s="84">
        <f t="shared" si="5"/>
        <v>857.88</v>
      </c>
      <c r="BO6" s="84">
        <f t="shared" si="5"/>
        <v>825.1</v>
      </c>
      <c r="BP6" s="76" t="str">
        <f>IF(BP7="","",IF(BP7="-","【-】","【"&amp;SUBSTITUTE(TEXT(BP7,"#,##0.00"),"-","△")&amp;"】"))</f>
        <v>【669.11】</v>
      </c>
      <c r="BQ6" s="84" t="str">
        <f t="shared" ref="BQ6:BZ6" si="6">IF(BQ7="",NA(),BQ7)</f>
        <v>-</v>
      </c>
      <c r="BR6" s="84" t="str">
        <f t="shared" si="6"/>
        <v>-</v>
      </c>
      <c r="BS6" s="84">
        <f t="shared" si="6"/>
        <v>77.91</v>
      </c>
      <c r="BT6" s="84">
        <f t="shared" si="6"/>
        <v>99.21</v>
      </c>
      <c r="BU6" s="84">
        <f t="shared" si="6"/>
        <v>99.08</v>
      </c>
      <c r="BV6" s="84" t="str">
        <f t="shared" si="6"/>
        <v>-</v>
      </c>
      <c r="BW6" s="84" t="str">
        <f t="shared" si="6"/>
        <v>-</v>
      </c>
      <c r="BX6" s="84">
        <f t="shared" si="6"/>
        <v>94.69</v>
      </c>
      <c r="BY6" s="84">
        <f t="shared" si="6"/>
        <v>94.97</v>
      </c>
      <c r="BZ6" s="84">
        <f t="shared" si="6"/>
        <v>97.07</v>
      </c>
      <c r="CA6" s="76" t="str">
        <f>IF(CA7="","",IF(CA7="-","【-】","【"&amp;SUBSTITUTE(TEXT(CA7,"#,##0.00"),"-","△")&amp;"】"))</f>
        <v>【99.73】</v>
      </c>
      <c r="CB6" s="84" t="str">
        <f t="shared" ref="CB6:CK6" si="7">IF(CB7="",NA(),CB7)</f>
        <v>-</v>
      </c>
      <c r="CC6" s="84" t="str">
        <f t="shared" si="7"/>
        <v>-</v>
      </c>
      <c r="CD6" s="84">
        <f t="shared" si="7"/>
        <v>167.6</v>
      </c>
      <c r="CE6" s="84">
        <f t="shared" si="7"/>
        <v>152.93</v>
      </c>
      <c r="CF6" s="84">
        <f t="shared" si="7"/>
        <v>153.22999999999999</v>
      </c>
      <c r="CG6" s="84" t="str">
        <f t="shared" si="7"/>
        <v>-</v>
      </c>
      <c r="CH6" s="84" t="str">
        <f t="shared" si="7"/>
        <v>-</v>
      </c>
      <c r="CI6" s="84">
        <f t="shared" si="7"/>
        <v>159.78</v>
      </c>
      <c r="CJ6" s="84">
        <f t="shared" si="7"/>
        <v>159.49</v>
      </c>
      <c r="CK6" s="84">
        <f t="shared" si="7"/>
        <v>157.81</v>
      </c>
      <c r="CL6" s="76" t="str">
        <f>IF(CL7="","",IF(CL7="-","【-】","【"&amp;SUBSTITUTE(TEXT(CL7,"#,##0.00"),"-","△")&amp;"】"))</f>
        <v>【134.98】</v>
      </c>
      <c r="CM6" s="84" t="str">
        <f t="shared" ref="CM6:CV6" si="8">IF(CM7="",NA(),CM7)</f>
        <v>-</v>
      </c>
      <c r="CN6" s="84" t="str">
        <f t="shared" si="8"/>
        <v>-</v>
      </c>
      <c r="CO6" s="84" t="str">
        <f t="shared" si="8"/>
        <v>-</v>
      </c>
      <c r="CP6" s="84" t="str">
        <f t="shared" si="8"/>
        <v>-</v>
      </c>
      <c r="CQ6" s="84" t="str">
        <f t="shared" si="8"/>
        <v>-</v>
      </c>
      <c r="CR6" s="84" t="str">
        <f t="shared" si="8"/>
        <v>-</v>
      </c>
      <c r="CS6" s="84" t="str">
        <f t="shared" si="8"/>
        <v>-</v>
      </c>
      <c r="CT6" s="84">
        <f t="shared" si="8"/>
        <v>68.31</v>
      </c>
      <c r="CU6" s="84">
        <f t="shared" si="8"/>
        <v>65.28</v>
      </c>
      <c r="CV6" s="84">
        <f t="shared" si="8"/>
        <v>64.92</v>
      </c>
      <c r="CW6" s="76" t="str">
        <f>IF(CW7="","",IF(CW7="-","【-】","【"&amp;SUBSTITUTE(TEXT(CW7,"#,##0.00"),"-","△")&amp;"】"))</f>
        <v>【59.99】</v>
      </c>
      <c r="CX6" s="84" t="str">
        <f t="shared" ref="CX6:DG6" si="9">IF(CX7="",NA(),CX7)</f>
        <v>-</v>
      </c>
      <c r="CY6" s="84" t="str">
        <f t="shared" si="9"/>
        <v>-</v>
      </c>
      <c r="CZ6" s="84">
        <f t="shared" si="9"/>
        <v>96.54</v>
      </c>
      <c r="DA6" s="84">
        <f t="shared" si="9"/>
        <v>96.78</v>
      </c>
      <c r="DB6" s="84">
        <f t="shared" si="9"/>
        <v>96.85</v>
      </c>
      <c r="DC6" s="84" t="str">
        <f t="shared" si="9"/>
        <v>-</v>
      </c>
      <c r="DD6" s="84" t="str">
        <f t="shared" si="9"/>
        <v>-</v>
      </c>
      <c r="DE6" s="84">
        <f t="shared" si="9"/>
        <v>92.62</v>
      </c>
      <c r="DF6" s="84">
        <f t="shared" si="9"/>
        <v>92.72</v>
      </c>
      <c r="DG6" s="84">
        <f t="shared" si="9"/>
        <v>92.88</v>
      </c>
      <c r="DH6" s="76" t="str">
        <f>IF(DH7="","",IF(DH7="-","【-】","【"&amp;SUBSTITUTE(TEXT(DH7,"#,##0.00"),"-","△")&amp;"】"))</f>
        <v>【95.72】</v>
      </c>
      <c r="DI6" s="84" t="str">
        <f t="shared" ref="DI6:DR6" si="10">IF(DI7="",NA(),DI7)</f>
        <v>-</v>
      </c>
      <c r="DJ6" s="84" t="str">
        <f t="shared" si="10"/>
        <v>-</v>
      </c>
      <c r="DK6" s="84">
        <f t="shared" si="10"/>
        <v>39.54</v>
      </c>
      <c r="DL6" s="84">
        <f t="shared" si="10"/>
        <v>41.39</v>
      </c>
      <c r="DM6" s="84">
        <f t="shared" si="10"/>
        <v>42.96</v>
      </c>
      <c r="DN6" s="84" t="str">
        <f t="shared" si="10"/>
        <v>-</v>
      </c>
      <c r="DO6" s="84" t="str">
        <f t="shared" si="10"/>
        <v>-</v>
      </c>
      <c r="DP6" s="84">
        <f t="shared" si="10"/>
        <v>26.36</v>
      </c>
      <c r="DQ6" s="84">
        <f t="shared" si="10"/>
        <v>23.79</v>
      </c>
      <c r="DR6" s="84">
        <f t="shared" si="10"/>
        <v>25.66</v>
      </c>
      <c r="DS6" s="76" t="str">
        <f>IF(DS7="","",IF(DS7="-","【-】","【"&amp;SUBSTITUTE(TEXT(DS7,"#,##0.00"),"-","△")&amp;"】"))</f>
        <v>【38.17】</v>
      </c>
      <c r="DT6" s="84" t="str">
        <f t="shared" ref="DT6:EC6" si="11">IF(DT7="",NA(),DT7)</f>
        <v>-</v>
      </c>
      <c r="DU6" s="84" t="str">
        <f t="shared" si="11"/>
        <v>-</v>
      </c>
      <c r="DV6" s="76">
        <f t="shared" si="11"/>
        <v>0</v>
      </c>
      <c r="DW6" s="76">
        <f t="shared" si="11"/>
        <v>0</v>
      </c>
      <c r="DX6" s="76">
        <f t="shared" si="11"/>
        <v>0</v>
      </c>
      <c r="DY6" s="84" t="str">
        <f t="shared" si="11"/>
        <v>-</v>
      </c>
      <c r="DZ6" s="84" t="str">
        <f t="shared" si="11"/>
        <v>-</v>
      </c>
      <c r="EA6" s="84">
        <f t="shared" si="11"/>
        <v>1.43</v>
      </c>
      <c r="EB6" s="84">
        <f t="shared" si="11"/>
        <v>1.22</v>
      </c>
      <c r="EC6" s="84">
        <f t="shared" si="11"/>
        <v>1.61</v>
      </c>
      <c r="ED6" s="76" t="str">
        <f>IF(ED7="","",IF(ED7="-","【-】","【"&amp;SUBSTITUTE(TEXT(ED7,"#,##0.00"),"-","△")&amp;"】"))</f>
        <v>【6.54】</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9.e-002</v>
      </c>
      <c r="EM6" s="84">
        <f t="shared" si="12"/>
        <v>9.e-002</v>
      </c>
      <c r="EN6" s="84">
        <f t="shared" si="12"/>
        <v>0.17</v>
      </c>
      <c r="EO6" s="76" t="str">
        <f>IF(EO7="","",IF(EO7="-","【-】","【"&amp;SUBSTITUTE(TEXT(EO7,"#,##0.00"),"-","△")&amp;"】"))</f>
        <v>【0.24】</v>
      </c>
    </row>
    <row r="7" spans="1:148" s="61" customFormat="1">
      <c r="A7" s="62"/>
      <c r="B7" s="68">
        <v>2021</v>
      </c>
      <c r="C7" s="68">
        <v>263664</v>
      </c>
      <c r="D7" s="68">
        <v>46</v>
      </c>
      <c r="E7" s="68">
        <v>17</v>
      </c>
      <c r="F7" s="68">
        <v>1</v>
      </c>
      <c r="G7" s="68">
        <v>0</v>
      </c>
      <c r="H7" s="68" t="s">
        <v>95</v>
      </c>
      <c r="I7" s="68" t="s">
        <v>96</v>
      </c>
      <c r="J7" s="68" t="s">
        <v>97</v>
      </c>
      <c r="K7" s="68" t="s">
        <v>98</v>
      </c>
      <c r="L7" s="68" t="s">
        <v>99</v>
      </c>
      <c r="M7" s="68" t="s">
        <v>100</v>
      </c>
      <c r="N7" s="77" t="s">
        <v>101</v>
      </c>
      <c r="O7" s="77">
        <v>71.34</v>
      </c>
      <c r="P7" s="77">
        <v>99.24</v>
      </c>
      <c r="Q7" s="77">
        <v>103.92</v>
      </c>
      <c r="R7" s="77">
        <v>3025</v>
      </c>
      <c r="S7" s="77">
        <v>36972</v>
      </c>
      <c r="T7" s="77">
        <v>25.68</v>
      </c>
      <c r="U7" s="77">
        <v>1439.72</v>
      </c>
      <c r="V7" s="77">
        <v>36598</v>
      </c>
      <c r="W7" s="77">
        <v>7.86</v>
      </c>
      <c r="X7" s="77">
        <v>4656.2299999999996</v>
      </c>
      <c r="Y7" s="77" t="s">
        <v>101</v>
      </c>
      <c r="Z7" s="77" t="s">
        <v>101</v>
      </c>
      <c r="AA7" s="77">
        <v>91.34</v>
      </c>
      <c r="AB7" s="77">
        <v>105.68</v>
      </c>
      <c r="AC7" s="77">
        <v>100.34</v>
      </c>
      <c r="AD7" s="77" t="s">
        <v>101</v>
      </c>
      <c r="AE7" s="77" t="s">
        <v>101</v>
      </c>
      <c r="AF7" s="77">
        <v>106.99</v>
      </c>
      <c r="AG7" s="77">
        <v>107.85</v>
      </c>
      <c r="AH7" s="77">
        <v>108.04</v>
      </c>
      <c r="AI7" s="77">
        <v>107.02</v>
      </c>
      <c r="AJ7" s="77" t="s">
        <v>101</v>
      </c>
      <c r="AK7" s="77" t="s">
        <v>101</v>
      </c>
      <c r="AL7" s="77">
        <v>28.32</v>
      </c>
      <c r="AM7" s="77">
        <v>4.72</v>
      </c>
      <c r="AN7" s="77">
        <v>0</v>
      </c>
      <c r="AO7" s="77" t="s">
        <v>101</v>
      </c>
      <c r="AP7" s="77" t="s">
        <v>101</v>
      </c>
      <c r="AQ7" s="77">
        <v>7.42</v>
      </c>
      <c r="AR7" s="77">
        <v>4.72</v>
      </c>
      <c r="AS7" s="77">
        <v>4.49</v>
      </c>
      <c r="AT7" s="77">
        <v>3.09</v>
      </c>
      <c r="AU7" s="77" t="s">
        <v>101</v>
      </c>
      <c r="AV7" s="77" t="s">
        <v>101</v>
      </c>
      <c r="AW7" s="77">
        <v>23.61</v>
      </c>
      <c r="AX7" s="77">
        <v>20.62</v>
      </c>
      <c r="AY7" s="77">
        <v>33.35</v>
      </c>
      <c r="AZ7" s="77" t="s">
        <v>101</v>
      </c>
      <c r="BA7" s="77" t="s">
        <v>101</v>
      </c>
      <c r="BB7" s="77">
        <v>68.180000000000007</v>
      </c>
      <c r="BC7" s="77">
        <v>67.930000000000007</v>
      </c>
      <c r="BD7" s="77">
        <v>68.53</v>
      </c>
      <c r="BE7" s="77">
        <v>71.39</v>
      </c>
      <c r="BF7" s="77" t="s">
        <v>101</v>
      </c>
      <c r="BG7" s="77" t="s">
        <v>101</v>
      </c>
      <c r="BH7" s="77">
        <v>1902.75</v>
      </c>
      <c r="BI7" s="77">
        <v>1535.28</v>
      </c>
      <c r="BJ7" s="77">
        <v>1497.57</v>
      </c>
      <c r="BK7" s="77" t="s">
        <v>101</v>
      </c>
      <c r="BL7" s="77" t="s">
        <v>101</v>
      </c>
      <c r="BM7" s="77">
        <v>847.44</v>
      </c>
      <c r="BN7" s="77">
        <v>857.88</v>
      </c>
      <c r="BO7" s="77">
        <v>825.1</v>
      </c>
      <c r="BP7" s="77">
        <v>669.11</v>
      </c>
      <c r="BQ7" s="77" t="s">
        <v>101</v>
      </c>
      <c r="BR7" s="77" t="s">
        <v>101</v>
      </c>
      <c r="BS7" s="77">
        <v>77.91</v>
      </c>
      <c r="BT7" s="77">
        <v>99.21</v>
      </c>
      <c r="BU7" s="77">
        <v>99.08</v>
      </c>
      <c r="BV7" s="77" t="s">
        <v>101</v>
      </c>
      <c r="BW7" s="77" t="s">
        <v>101</v>
      </c>
      <c r="BX7" s="77">
        <v>94.69</v>
      </c>
      <c r="BY7" s="77">
        <v>94.97</v>
      </c>
      <c r="BZ7" s="77">
        <v>97.07</v>
      </c>
      <c r="CA7" s="77">
        <v>99.73</v>
      </c>
      <c r="CB7" s="77" t="s">
        <v>101</v>
      </c>
      <c r="CC7" s="77" t="s">
        <v>101</v>
      </c>
      <c r="CD7" s="77">
        <v>167.6</v>
      </c>
      <c r="CE7" s="77">
        <v>152.93</v>
      </c>
      <c r="CF7" s="77">
        <v>153.22999999999999</v>
      </c>
      <c r="CG7" s="77" t="s">
        <v>101</v>
      </c>
      <c r="CH7" s="77" t="s">
        <v>101</v>
      </c>
      <c r="CI7" s="77">
        <v>159.78</v>
      </c>
      <c r="CJ7" s="77">
        <v>159.49</v>
      </c>
      <c r="CK7" s="77">
        <v>157.81</v>
      </c>
      <c r="CL7" s="77">
        <v>134.97999999999999</v>
      </c>
      <c r="CM7" s="77" t="s">
        <v>101</v>
      </c>
      <c r="CN7" s="77" t="s">
        <v>101</v>
      </c>
      <c r="CO7" s="77" t="s">
        <v>101</v>
      </c>
      <c r="CP7" s="77" t="s">
        <v>101</v>
      </c>
      <c r="CQ7" s="77" t="s">
        <v>101</v>
      </c>
      <c r="CR7" s="77" t="s">
        <v>101</v>
      </c>
      <c r="CS7" s="77" t="s">
        <v>101</v>
      </c>
      <c r="CT7" s="77">
        <v>68.31</v>
      </c>
      <c r="CU7" s="77">
        <v>65.28</v>
      </c>
      <c r="CV7" s="77">
        <v>64.92</v>
      </c>
      <c r="CW7" s="77">
        <v>59.99</v>
      </c>
      <c r="CX7" s="77" t="s">
        <v>101</v>
      </c>
      <c r="CY7" s="77" t="s">
        <v>101</v>
      </c>
      <c r="CZ7" s="77">
        <v>96.54</v>
      </c>
      <c r="DA7" s="77">
        <v>96.78</v>
      </c>
      <c r="DB7" s="77">
        <v>96.85</v>
      </c>
      <c r="DC7" s="77" t="s">
        <v>101</v>
      </c>
      <c r="DD7" s="77" t="s">
        <v>101</v>
      </c>
      <c r="DE7" s="77">
        <v>92.62</v>
      </c>
      <c r="DF7" s="77">
        <v>92.72</v>
      </c>
      <c r="DG7" s="77">
        <v>92.88</v>
      </c>
      <c r="DH7" s="77">
        <v>95.72</v>
      </c>
      <c r="DI7" s="77" t="s">
        <v>101</v>
      </c>
      <c r="DJ7" s="77" t="s">
        <v>101</v>
      </c>
      <c r="DK7" s="77">
        <v>39.54</v>
      </c>
      <c r="DL7" s="77">
        <v>41.39</v>
      </c>
      <c r="DM7" s="77">
        <v>42.96</v>
      </c>
      <c r="DN7" s="77" t="s">
        <v>101</v>
      </c>
      <c r="DO7" s="77" t="s">
        <v>101</v>
      </c>
      <c r="DP7" s="77">
        <v>26.36</v>
      </c>
      <c r="DQ7" s="77">
        <v>23.79</v>
      </c>
      <c r="DR7" s="77">
        <v>25.66</v>
      </c>
      <c r="DS7" s="77">
        <v>38.17</v>
      </c>
      <c r="DT7" s="77" t="s">
        <v>101</v>
      </c>
      <c r="DU7" s="77" t="s">
        <v>101</v>
      </c>
      <c r="DV7" s="77">
        <v>0</v>
      </c>
      <c r="DW7" s="77">
        <v>0</v>
      </c>
      <c r="DX7" s="77">
        <v>0</v>
      </c>
      <c r="DY7" s="77" t="s">
        <v>101</v>
      </c>
      <c r="DZ7" s="77" t="s">
        <v>101</v>
      </c>
      <c r="EA7" s="77">
        <v>1.43</v>
      </c>
      <c r="EB7" s="77">
        <v>1.22</v>
      </c>
      <c r="EC7" s="77">
        <v>1.61</v>
      </c>
      <c r="ED7" s="77">
        <v>6.54</v>
      </c>
      <c r="EE7" s="77" t="s">
        <v>101</v>
      </c>
      <c r="EF7" s="77" t="s">
        <v>101</v>
      </c>
      <c r="EG7" s="77">
        <v>0</v>
      </c>
      <c r="EH7" s="77">
        <v>0</v>
      </c>
      <c r="EI7" s="77">
        <v>0</v>
      </c>
      <c r="EJ7" s="77" t="s">
        <v>101</v>
      </c>
      <c r="EK7" s="77" t="s">
        <v>101</v>
      </c>
      <c r="EL7" s="77">
        <v>9.e-002</v>
      </c>
      <c r="EM7" s="77">
        <v>9.e-002</v>
      </c>
      <c r="EN7" s="77">
        <v>0.17</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2023-01-12T23:32:26Z</dcterms:created>
  <dcterms:modified xsi:type="dcterms:W3CDTF">2023-01-24T04:46:06Z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2023-01-24T04:46:06Z</vt:filetime>
  </property>
</Properties>
</file>