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R4年度\下水道\(1101)公共下水道庶務\01財務\07地方公営企業決算の状況\R4\経営比較分析\【経営比較分析表】2021_263443_46_1718\"/>
    </mc:Choice>
  </mc:AlternateContent>
  <workbookProtection workbookAlgorithmName="SHA-512" workbookHashValue="QY5Bkuqpx/VTgx7lK57B1iufa9E+1HDjn/jQwHzZyRVzvWBTU4fvziOsehAH+oz0EPsrLDDv9bnZP8ag9NJKMg==" workbookSaltValue="SQpCGSyKunGblrLezIOrPA==" workbookSpinCount="100000" lockStructure="1"/>
  <bookViews>
    <workbookView xWindow="0" yWindow="0" windowWidth="20490" windowHeight="7140"/>
  </bookViews>
  <sheets>
    <sheet name="法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J85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L10" i="4" s="1"/>
  <c r="U6" i="5"/>
  <c r="T6" i="5"/>
  <c r="S6" i="5"/>
  <c r="R6" i="5"/>
  <c r="AD10" i="4" s="1"/>
  <c r="Q6" i="5"/>
  <c r="P6" i="5"/>
  <c r="O6" i="5"/>
  <c r="N6" i="5"/>
  <c r="B10" i="4" s="1"/>
  <c r="M6" i="5"/>
  <c r="L6" i="5"/>
  <c r="K6" i="5"/>
  <c r="J6" i="5"/>
  <c r="I8" i="4" s="1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I85" i="4"/>
  <c r="H85" i="4"/>
  <c r="G85" i="4"/>
  <c r="E85" i="4"/>
  <c r="BB10" i="4"/>
  <c r="AT10" i="4"/>
  <c r="W10" i="4"/>
  <c r="P10" i="4"/>
  <c r="I10" i="4"/>
  <c r="BB8" i="4"/>
  <c r="AT8" i="4"/>
  <c r="AL8" i="4"/>
  <c r="AD8" i="4"/>
  <c r="W8" i="4"/>
  <c r="P8" i="4"/>
  <c r="B8" i="4"/>
  <c r="B6" i="4"/>
</calcChain>
</file>

<file path=xl/sharedStrings.xml><?xml version="1.0" encoding="utf-8"?>
<sst xmlns="http://schemas.openxmlformats.org/spreadsheetml/2006/main" count="292" uniqueCount="117">
  <si>
    <t>経営比較分析表（令和3年度決算）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</si>
  <si>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</si>
  <si>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</si>
  <si>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</si>
  <si>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</si>
  <si>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</si>
  <si>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</si>
  <si>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</si>
  <si>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</si>
  <si>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</si>
  <si>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</si>
  <si>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</si>
  <si>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</si>
  <si>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</si>
  <si>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</si>
  <si>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</si>
  <si>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</si>
  <si>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</si>
  <si>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</si>
  <si>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</si>
  <si>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</si>
  <si>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</si>
  <si>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</si>
  <si>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</si>
  <si>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</si>
  <si>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</si>
  <si>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</si>
  <si>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</si>
  <si>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</si>
  <si>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</si>
  <si>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</si>
  <si>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</si>
  <si>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</si>
  <si>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</si>
  <si>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</si>
  <si>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</si>
  <si>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</si>
  <si>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</si>
  <si>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</si>
  <si>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</si>
  <si>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</si>
  <si>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</si>
  <si>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</si>
  <si>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</si>
  <si>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</si>
  <si>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</si>
  <si>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</si>
  <si>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</si>
  <si>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</si>
  <si>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</si>
  <si>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</si>
  <si>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</si>
  <si>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</si>
  <si>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</si>
  <si>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</si>
  <si>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</si>
  <si>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</si>
  <si>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</si>
  <si>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</si>
  <si>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</si>
  <si>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</si>
  <si>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</si>
  <si>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</si>
  <si>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</si>
  <si>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</si>
  <si>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</si>
  <si>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</si>
  <si>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</si>
  <si>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</si>
  <si>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</si>
  <si>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</si>
  <si>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</si>
  <si>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</si>
  <si>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</si>
  <si>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</si>
  <si>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</si>
  <si>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</si>
  <si>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</si>
  <si>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</si>
  <si>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</si>
  <si>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</si>
  <si>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</si>
  <si>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</si>
  <si>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</si>
  <si>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</si>
  <si>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</si>
  <si>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</si>
  <si>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</si>
  <si>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</si>
  <si>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</si>
  <si>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</si>
  <si>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</si>
  <si>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</si>
  <si>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</si>
  <si>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</si>
  <si>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</si>
  <si>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京都府　宇治田原町</t>
  </si>
  <si>
    <t>法適用</t>
  </si>
  <si>
    <t>下水道事業</t>
  </si>
  <si>
    <t>個別排水処理</t>
  </si>
  <si>
    <t>L2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</si>
  <si>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</si>
  <si>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</si>
  <si>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</si>
  <si>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</si>
  <si>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</si>
  <si>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</si>
  <si>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</si>
  <si>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</si>
  <si>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</si>
  <si>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</si>
  <si>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</si>
  <si>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</si>
  <si>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</si>
  <si>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本町の個別排水事業においては、令和元年度より法適用事業へ移行しております。
　個別排水処理事業は、これまで行ってきた特定地域生活排水処理事業に代わり、平成26年度から始められた事業です。
　浄化槽を設置する集落は、本町の山間部に位置し、人口減少が特に著しい地域でもあることから、使用料の減少により経費回収率が低い状況が続いており、そのため汚水処理原価が高くなっています。
　しかしながら、水洗化率は100％であり、適切に浄化槽管理ができていると考えております。</t>
    <rPh sb="4" eb="6">
      <t>コベツ</t>
    </rPh>
    <rPh sb="6" eb="8">
      <t>ハイスイ</t>
    </rPh>
    <rPh sb="40" eb="42">
      <t>コベツ</t>
    </rPh>
    <rPh sb="42" eb="44">
      <t>ハイスイ</t>
    </rPh>
    <rPh sb="44" eb="46">
      <t>ショリ</t>
    </rPh>
    <rPh sb="46" eb="48">
      <t>ジギョウ</t>
    </rPh>
    <rPh sb="54" eb="55">
      <t>オコナ</t>
    </rPh>
    <rPh sb="59" eb="61">
      <t>トクテイ</t>
    </rPh>
    <rPh sb="61" eb="63">
      <t>チイキ</t>
    </rPh>
    <rPh sb="63" eb="65">
      <t>セイカツ</t>
    </rPh>
    <rPh sb="65" eb="67">
      <t>ハイスイ</t>
    </rPh>
    <rPh sb="67" eb="69">
      <t>ショリ</t>
    </rPh>
    <rPh sb="69" eb="71">
      <t>ジギョウ</t>
    </rPh>
    <rPh sb="72" eb="73">
      <t>カ</t>
    </rPh>
    <rPh sb="76" eb="78">
      <t>ヘイセイ</t>
    </rPh>
    <rPh sb="80" eb="82">
      <t>ネンド</t>
    </rPh>
    <rPh sb="84" eb="85">
      <t>ハジ</t>
    </rPh>
    <rPh sb="89" eb="91">
      <t>ジギョウ</t>
    </rPh>
    <rPh sb="115" eb="117">
      <t>イチ</t>
    </rPh>
    <rPh sb="124" eb="125">
      <t>トク</t>
    </rPh>
    <rPh sb="126" eb="127">
      <t>イチジル</t>
    </rPh>
    <rPh sb="129" eb="131">
      <t>チイキ</t>
    </rPh>
    <rPh sb="142" eb="143">
      <t>リョウ</t>
    </rPh>
    <rPh sb="149" eb="151">
      <t>ケイヒ</t>
    </rPh>
    <rPh sb="151" eb="153">
      <t>カイシュウ</t>
    </rPh>
    <rPh sb="153" eb="154">
      <t>リツ</t>
    </rPh>
    <rPh sb="155" eb="156">
      <t>ヒク</t>
    </rPh>
    <rPh sb="157" eb="159">
      <t>ジョウキョウ</t>
    </rPh>
    <rPh sb="160" eb="161">
      <t>ツヅ</t>
    </rPh>
    <rPh sb="170" eb="172">
      <t>オスイ</t>
    </rPh>
    <rPh sb="172" eb="174">
      <t>ショリ</t>
    </rPh>
    <rPh sb="174" eb="176">
      <t>ゲンカ</t>
    </rPh>
    <rPh sb="177" eb="178">
      <t>タカ</t>
    </rPh>
    <rPh sb="195" eb="197">
      <t>スイセン</t>
    </rPh>
    <rPh sb="197" eb="198">
      <t>バ</t>
    </rPh>
    <rPh sb="223" eb="224">
      <t>カンガ</t>
    </rPh>
    <phoneticPr fontId="4"/>
  </si>
  <si>
    <t>　最も古い浄化槽（平成7年設置）でも、25年以上が経過したところであり、法定耐用年数32年を経過した浄化槽は現在ない状況です。</t>
    <rPh sb="1" eb="2">
      <t>モット</t>
    </rPh>
    <rPh sb="3" eb="4">
      <t>フル</t>
    </rPh>
    <rPh sb="5" eb="8">
      <t>ジョウカソウ</t>
    </rPh>
    <rPh sb="9" eb="11">
      <t>ヘイセイ</t>
    </rPh>
    <rPh sb="12" eb="13">
      <t>ネン</t>
    </rPh>
    <rPh sb="13" eb="15">
      <t>セッチ</t>
    </rPh>
    <rPh sb="21" eb="22">
      <t>ネン</t>
    </rPh>
    <rPh sb="22" eb="24">
      <t>イジョウ</t>
    </rPh>
    <rPh sb="25" eb="27">
      <t>ケイカ</t>
    </rPh>
    <rPh sb="36" eb="38">
      <t>ホウテイ</t>
    </rPh>
    <rPh sb="38" eb="40">
      <t>タイヨウ</t>
    </rPh>
    <rPh sb="40" eb="42">
      <t>ネンスウ</t>
    </rPh>
    <rPh sb="44" eb="45">
      <t>ネン</t>
    </rPh>
    <rPh sb="46" eb="48">
      <t>ケイカ</t>
    </rPh>
    <rPh sb="50" eb="53">
      <t>ジョウカソウ</t>
    </rPh>
    <rPh sb="54" eb="56">
      <t>ゲンザイ</t>
    </rPh>
    <rPh sb="58" eb="60">
      <t>ジョウキョウ</t>
    </rPh>
    <phoneticPr fontId="4"/>
  </si>
  <si>
    <t>　個別排水処理事業は、これまで行ってきた特定地域生活排水処理事業に代わり、平成26年度から始めた事業です。
　当該事業は8年目ですが、使用料の減少により、類似団体の指数と比較して、経費回収率・汚水処理原価ともに悪い状況となっていることから、今後の動向を注視していきます。</t>
    <rPh sb="77" eb="79">
      <t>ルイジ</t>
    </rPh>
    <rPh sb="79" eb="81">
      <t>ダンタイ</t>
    </rPh>
    <rPh sb="82" eb="84">
      <t>シスウ</t>
    </rPh>
    <rPh sb="85" eb="87">
      <t>ヒカク</t>
    </rPh>
    <rPh sb="96" eb="98">
      <t>オスイ</t>
    </rPh>
    <rPh sb="98" eb="100">
      <t>ショリ</t>
    </rPh>
    <rPh sb="100" eb="102">
      <t>ゲンカ</t>
    </rPh>
    <rPh sb="105" eb="106">
      <t>ワル</t>
    </rPh>
    <rPh sb="107" eb="109">
      <t>ジョウキョウ</t>
    </rPh>
    <rPh sb="120" eb="122">
      <t>コンゴ</t>
    </rPh>
    <rPh sb="123" eb="125">
      <t>ドウコウ</t>
    </rPh>
    <rPh sb="126" eb="128">
      <t>チュウシ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</si>
</sst>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5" fillId="0" borderId="0" xfId="0" applyFont="1" applyBorder="1" applyAlignment="1" applyProtection="1">
      <alignment horizontal="left" vertical="top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F6-46DD-8A43-2BB2C7855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F6-46DD-8A43-2BB2C7855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92.4</c:v>
                </c:pt>
                <c:pt idx="3">
                  <c:v>106.79</c:v>
                </c:pt>
                <c:pt idx="4">
                  <c:v>100.27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53-4487-8A02-D8B5EBE0EB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89.75</c:v>
                </c:pt>
                <c:pt idx="3">
                  <c:v>96.14</c:v>
                </c:pt>
                <c:pt idx="4">
                  <c:v>95.6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53-4487-8A02-D8B5EBE0EB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5.4</c:v>
                </c:pt>
                <c:pt idx="3">
                  <c:v>10.88</c:v>
                </c:pt>
                <c:pt idx="4">
                  <c:v>16.350000000000001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56-49FA-8503-02BB4A2FF1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39.64</c:v>
                </c:pt>
                <c:pt idx="3">
                  <c:v>33.75</c:v>
                </c:pt>
                <c:pt idx="4">
                  <c:v>36.21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56-49FA-8503-02BB4A2FF1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5C-4900-BD1A-69F7BEABB3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5C-4900-BD1A-69F7BEABB3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32.15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7B-462A-B8C3-0022B82063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249.76</c:v>
                </c:pt>
                <c:pt idx="3">
                  <c:v>237</c:v>
                </c:pt>
                <c:pt idx="4">
                  <c:v>257.23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7B-462A-B8C3-0022B82063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58.31</c:v>
                </c:pt>
                <c:pt idx="3">
                  <c:v>159.47</c:v>
                </c:pt>
                <c:pt idx="4">
                  <c:v>219.49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EF-4516-AD84-6D57DF5F00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256.37</c:v>
                </c:pt>
                <c:pt idx="3">
                  <c:v>135.35</c:v>
                </c:pt>
                <c:pt idx="4">
                  <c:v>150.91999999999999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EF-4516-AD84-6D57DF5F00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853.55</c:v>
                </c:pt>
                <c:pt idx="3">
                  <c:v>800.36</c:v>
                </c:pt>
                <c:pt idx="4">
                  <c:v>778.25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31-4111-B589-8099356910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862.99</c:v>
                </c:pt>
                <c:pt idx="3">
                  <c:v>782.91</c:v>
                </c:pt>
                <c:pt idx="4">
                  <c:v>783.21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31-4111-B589-8099356910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35.86</c:v>
                </c:pt>
                <c:pt idx="3">
                  <c:v>30.46</c:v>
                </c:pt>
                <c:pt idx="4">
                  <c:v>29.81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74-45A4-8594-60F426EF7E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50.06</c:v>
                </c:pt>
                <c:pt idx="3">
                  <c:v>49.38</c:v>
                </c:pt>
                <c:pt idx="4">
                  <c:v>48.53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74-45A4-8594-60F426EF7E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381.15</c:v>
                </c:pt>
                <c:pt idx="3">
                  <c:v>454.21</c:v>
                </c:pt>
                <c:pt idx="4">
                  <c:v>471.28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A9-4E82-86D6-8FA1C3185B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309.22000000000003</c:v>
                </c:pt>
                <c:pt idx="3">
                  <c:v>316.97000000000003</c:v>
                </c:pt>
                <c:pt idx="4">
                  <c:v>326.17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A9-4E82-86D6-8FA1C3185B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DF-4DBA-9320-1D8CD47985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47.35</c:v>
                </c:pt>
                <c:pt idx="3">
                  <c:v>46.36</c:v>
                </c:pt>
                <c:pt idx="4">
                  <c:v>228.91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DF-4DBA-9320-1D8CD47985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98.7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6C-4801-8DC1-6B3129096C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81.209999999999994</c:v>
                </c:pt>
                <c:pt idx="3">
                  <c:v>83.08</c:v>
                </c:pt>
                <c:pt idx="4">
                  <c:v>82.61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6C-4801-8DC1-6B3129096C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【96.22】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【232.28】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【155.69】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【765.05】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【81.92】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【224.12】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【328.76】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【48.97】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【35.80】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AS1" zoomScaleNormal="100" workbookViewId="0">
      <selection activeCell="CK76" sqref="CK76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69" t="s">
        <v>0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</row>
    <row r="3" spans="1:78" ht="9.75" customHeight="1" x14ac:dyDescent="0.15">
      <c r="A3" s="2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</row>
    <row r="4" spans="1:78" ht="9.75" customHeight="1" x14ac:dyDescent="0.15">
      <c r="A4" s="2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0" t="str">
        <f>データ!H6</f>
        <v>京都府　宇治田原町</v>
      </c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59" t="s">
        <v>1</v>
      </c>
      <c r="C7" s="59"/>
      <c r="D7" s="59"/>
      <c r="E7" s="59"/>
      <c r="F7" s="59"/>
      <c r="G7" s="59"/>
      <c r="H7" s="59"/>
      <c r="I7" s="59" t="s">
        <v>2</v>
      </c>
      <c r="J7" s="59"/>
      <c r="K7" s="59"/>
      <c r="L7" s="59"/>
      <c r="M7" s="59"/>
      <c r="N7" s="59"/>
      <c r="O7" s="59"/>
      <c r="P7" s="59" t="s">
        <v>3</v>
      </c>
      <c r="Q7" s="59"/>
      <c r="R7" s="59"/>
      <c r="S7" s="59"/>
      <c r="T7" s="59"/>
      <c r="U7" s="59"/>
      <c r="V7" s="59"/>
      <c r="W7" s="59" t="s">
        <v>4</v>
      </c>
      <c r="X7" s="59"/>
      <c r="Y7" s="59"/>
      <c r="Z7" s="59"/>
      <c r="AA7" s="59"/>
      <c r="AB7" s="59"/>
      <c r="AC7" s="59"/>
      <c r="AD7" s="59" t="s">
        <v>5</v>
      </c>
      <c r="AE7" s="59"/>
      <c r="AF7" s="59"/>
      <c r="AG7" s="59"/>
      <c r="AH7" s="59"/>
      <c r="AI7" s="59"/>
      <c r="AJ7" s="59"/>
      <c r="AK7" s="3"/>
      <c r="AL7" s="59" t="s">
        <v>6</v>
      </c>
      <c r="AM7" s="59"/>
      <c r="AN7" s="59"/>
      <c r="AO7" s="59"/>
      <c r="AP7" s="59"/>
      <c r="AQ7" s="59"/>
      <c r="AR7" s="59"/>
      <c r="AS7" s="59"/>
      <c r="AT7" s="59" t="s">
        <v>7</v>
      </c>
      <c r="AU7" s="59"/>
      <c r="AV7" s="59"/>
      <c r="AW7" s="59"/>
      <c r="AX7" s="59"/>
      <c r="AY7" s="59"/>
      <c r="AZ7" s="59"/>
      <c r="BA7" s="59"/>
      <c r="BB7" s="59" t="s">
        <v>8</v>
      </c>
      <c r="BC7" s="59"/>
      <c r="BD7" s="59"/>
      <c r="BE7" s="59"/>
      <c r="BF7" s="59"/>
      <c r="BG7" s="59"/>
      <c r="BH7" s="59"/>
      <c r="BI7" s="59"/>
      <c r="BJ7" s="3"/>
      <c r="BK7" s="3"/>
      <c r="BL7" s="62" t="s">
        <v>9</v>
      </c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4"/>
    </row>
    <row r="8" spans="1:78" ht="18.75" customHeight="1" x14ac:dyDescent="0.15">
      <c r="A8" s="2"/>
      <c r="B8" s="65" t="str">
        <f>データ!I6</f>
        <v>法適用</v>
      </c>
      <c r="C8" s="65"/>
      <c r="D8" s="65"/>
      <c r="E8" s="65"/>
      <c r="F8" s="65"/>
      <c r="G8" s="65"/>
      <c r="H8" s="65"/>
      <c r="I8" s="65" t="str">
        <f>データ!J6</f>
        <v>下水道事業</v>
      </c>
      <c r="J8" s="65"/>
      <c r="K8" s="65"/>
      <c r="L8" s="65"/>
      <c r="M8" s="65"/>
      <c r="N8" s="65"/>
      <c r="O8" s="65"/>
      <c r="P8" s="65" t="str">
        <f>データ!K6</f>
        <v>個別排水処理</v>
      </c>
      <c r="Q8" s="65"/>
      <c r="R8" s="65"/>
      <c r="S8" s="65"/>
      <c r="T8" s="65"/>
      <c r="U8" s="65"/>
      <c r="V8" s="65"/>
      <c r="W8" s="65" t="str">
        <f>データ!L6</f>
        <v>L2</v>
      </c>
      <c r="X8" s="65"/>
      <c r="Y8" s="65"/>
      <c r="Z8" s="65"/>
      <c r="AA8" s="65"/>
      <c r="AB8" s="65"/>
      <c r="AC8" s="65"/>
      <c r="AD8" s="66" t="str">
        <f>データ!$M$6</f>
        <v>非設置</v>
      </c>
      <c r="AE8" s="66"/>
      <c r="AF8" s="66"/>
      <c r="AG8" s="66"/>
      <c r="AH8" s="66"/>
      <c r="AI8" s="66"/>
      <c r="AJ8" s="66"/>
      <c r="AK8" s="3"/>
      <c r="AL8" s="54">
        <f>データ!S6</f>
        <v>8947</v>
      </c>
      <c r="AM8" s="54"/>
      <c r="AN8" s="54"/>
      <c r="AO8" s="54"/>
      <c r="AP8" s="54"/>
      <c r="AQ8" s="54"/>
      <c r="AR8" s="54"/>
      <c r="AS8" s="54"/>
      <c r="AT8" s="53">
        <f>データ!T6</f>
        <v>58.16</v>
      </c>
      <c r="AU8" s="53"/>
      <c r="AV8" s="53"/>
      <c r="AW8" s="53"/>
      <c r="AX8" s="53"/>
      <c r="AY8" s="53"/>
      <c r="AZ8" s="53"/>
      <c r="BA8" s="53"/>
      <c r="BB8" s="53">
        <f>データ!U6</f>
        <v>153.83000000000001</v>
      </c>
      <c r="BC8" s="53"/>
      <c r="BD8" s="53"/>
      <c r="BE8" s="53"/>
      <c r="BF8" s="53"/>
      <c r="BG8" s="53"/>
      <c r="BH8" s="53"/>
      <c r="BI8" s="53"/>
      <c r="BJ8" s="3"/>
      <c r="BK8" s="3"/>
      <c r="BL8" s="67" t="s">
        <v>10</v>
      </c>
      <c r="BM8" s="68"/>
      <c r="BN8" s="57" t="s">
        <v>11</v>
      </c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8"/>
    </row>
    <row r="9" spans="1:78" ht="18.75" customHeight="1" x14ac:dyDescent="0.15">
      <c r="A9" s="2"/>
      <c r="B9" s="59" t="s">
        <v>12</v>
      </c>
      <c r="C9" s="59"/>
      <c r="D9" s="59"/>
      <c r="E9" s="59"/>
      <c r="F9" s="59"/>
      <c r="G9" s="59"/>
      <c r="H9" s="59"/>
      <c r="I9" s="59" t="s">
        <v>13</v>
      </c>
      <c r="J9" s="59"/>
      <c r="K9" s="59"/>
      <c r="L9" s="59"/>
      <c r="M9" s="59"/>
      <c r="N9" s="59"/>
      <c r="O9" s="59"/>
      <c r="P9" s="59" t="s">
        <v>14</v>
      </c>
      <c r="Q9" s="59"/>
      <c r="R9" s="59"/>
      <c r="S9" s="59"/>
      <c r="T9" s="59"/>
      <c r="U9" s="59"/>
      <c r="V9" s="59"/>
      <c r="W9" s="59" t="s">
        <v>15</v>
      </c>
      <c r="X9" s="59"/>
      <c r="Y9" s="59"/>
      <c r="Z9" s="59"/>
      <c r="AA9" s="59"/>
      <c r="AB9" s="59"/>
      <c r="AC9" s="59"/>
      <c r="AD9" s="59" t="s">
        <v>16</v>
      </c>
      <c r="AE9" s="59"/>
      <c r="AF9" s="59"/>
      <c r="AG9" s="59"/>
      <c r="AH9" s="59"/>
      <c r="AI9" s="59"/>
      <c r="AJ9" s="59"/>
      <c r="AK9" s="3"/>
      <c r="AL9" s="59" t="s">
        <v>17</v>
      </c>
      <c r="AM9" s="59"/>
      <c r="AN9" s="59"/>
      <c r="AO9" s="59"/>
      <c r="AP9" s="59"/>
      <c r="AQ9" s="59"/>
      <c r="AR9" s="59"/>
      <c r="AS9" s="59"/>
      <c r="AT9" s="59" t="s">
        <v>18</v>
      </c>
      <c r="AU9" s="59"/>
      <c r="AV9" s="59"/>
      <c r="AW9" s="59"/>
      <c r="AX9" s="59"/>
      <c r="AY9" s="59"/>
      <c r="AZ9" s="59"/>
      <c r="BA9" s="59"/>
      <c r="BB9" s="59" t="s">
        <v>19</v>
      </c>
      <c r="BC9" s="59"/>
      <c r="BD9" s="59"/>
      <c r="BE9" s="59"/>
      <c r="BF9" s="59"/>
      <c r="BG9" s="59"/>
      <c r="BH9" s="59"/>
      <c r="BI9" s="59"/>
      <c r="BJ9" s="3"/>
      <c r="BK9" s="3"/>
      <c r="BL9" s="60" t="s">
        <v>20</v>
      </c>
      <c r="BM9" s="61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15">
      <c r="A10" s="2"/>
      <c r="B10" s="53" t="str">
        <f>データ!N6</f>
        <v>-</v>
      </c>
      <c r="C10" s="53"/>
      <c r="D10" s="53"/>
      <c r="E10" s="53"/>
      <c r="F10" s="53"/>
      <c r="G10" s="53"/>
      <c r="H10" s="53"/>
      <c r="I10" s="53">
        <f>データ!O6</f>
        <v>75.36</v>
      </c>
      <c r="J10" s="53"/>
      <c r="K10" s="53"/>
      <c r="L10" s="53"/>
      <c r="M10" s="53"/>
      <c r="N10" s="53"/>
      <c r="O10" s="53"/>
      <c r="P10" s="53">
        <f>データ!P6</f>
        <v>1.62</v>
      </c>
      <c r="Q10" s="53"/>
      <c r="R10" s="53"/>
      <c r="S10" s="53"/>
      <c r="T10" s="53"/>
      <c r="U10" s="53"/>
      <c r="V10" s="53"/>
      <c r="W10" s="53">
        <f>データ!Q6</f>
        <v>100</v>
      </c>
      <c r="X10" s="53"/>
      <c r="Y10" s="53"/>
      <c r="Z10" s="53"/>
      <c r="AA10" s="53"/>
      <c r="AB10" s="53"/>
      <c r="AC10" s="53"/>
      <c r="AD10" s="54">
        <f>データ!R6</f>
        <v>2566</v>
      </c>
      <c r="AE10" s="54"/>
      <c r="AF10" s="54"/>
      <c r="AG10" s="54"/>
      <c r="AH10" s="54"/>
      <c r="AI10" s="54"/>
      <c r="AJ10" s="54"/>
      <c r="AK10" s="2"/>
      <c r="AL10" s="54">
        <f>データ!V6</f>
        <v>144</v>
      </c>
      <c r="AM10" s="54"/>
      <c r="AN10" s="54"/>
      <c r="AO10" s="54"/>
      <c r="AP10" s="54"/>
      <c r="AQ10" s="54"/>
      <c r="AR10" s="54"/>
      <c r="AS10" s="54"/>
      <c r="AT10" s="53">
        <f>データ!W6</f>
        <v>0.06</v>
      </c>
      <c r="AU10" s="53"/>
      <c r="AV10" s="53"/>
      <c r="AW10" s="53"/>
      <c r="AX10" s="53"/>
      <c r="AY10" s="53"/>
      <c r="AZ10" s="53"/>
      <c r="BA10" s="53"/>
      <c r="BB10" s="53">
        <f>データ!X6</f>
        <v>2400</v>
      </c>
      <c r="BC10" s="53"/>
      <c r="BD10" s="53"/>
      <c r="BE10" s="53"/>
      <c r="BF10" s="53"/>
      <c r="BG10" s="53"/>
      <c r="BH10" s="53"/>
      <c r="BI10" s="53"/>
      <c r="BJ10" s="2"/>
      <c r="BK10" s="2"/>
      <c r="BL10" s="55" t="s">
        <v>22</v>
      </c>
      <c r="BM10" s="56"/>
      <c r="BN10" s="44" t="s">
        <v>23</v>
      </c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46" t="s">
        <v>24</v>
      </c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</row>
    <row r="14" spans="1:78" ht="13.5" customHeight="1" x14ac:dyDescent="0.15">
      <c r="A14" s="2"/>
      <c r="B14" s="48" t="s">
        <v>25</v>
      </c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50"/>
      <c r="BK14" s="2"/>
      <c r="BL14" s="37" t="s">
        <v>26</v>
      </c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9"/>
    </row>
    <row r="15" spans="1:78" ht="13.5" customHeight="1" x14ac:dyDescent="0.15">
      <c r="A15" s="2"/>
      <c r="B15" s="34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6"/>
      <c r="BK15" s="2"/>
      <c r="BL15" s="40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2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9" t="s">
        <v>114</v>
      </c>
      <c r="BM16" s="79"/>
      <c r="BN16" s="79"/>
      <c r="BO16" s="79"/>
      <c r="BP16" s="79"/>
      <c r="BQ16" s="79"/>
      <c r="BR16" s="79"/>
      <c r="BS16" s="79"/>
      <c r="BT16" s="79"/>
      <c r="BU16" s="79"/>
      <c r="BV16" s="79"/>
      <c r="BW16" s="79"/>
      <c r="BX16" s="79"/>
      <c r="BY16" s="79"/>
      <c r="BZ16" s="30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9"/>
      <c r="BM17" s="79"/>
      <c r="BN17" s="79"/>
      <c r="BO17" s="79"/>
      <c r="BP17" s="79"/>
      <c r="BQ17" s="79"/>
      <c r="BR17" s="79"/>
      <c r="BS17" s="79"/>
      <c r="BT17" s="79"/>
      <c r="BU17" s="79"/>
      <c r="BV17" s="79"/>
      <c r="BW17" s="79"/>
      <c r="BX17" s="79"/>
      <c r="BY17" s="79"/>
      <c r="BZ17" s="30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30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9"/>
      <c r="BM19" s="79"/>
      <c r="BN19" s="79"/>
      <c r="BO19" s="79"/>
      <c r="BP19" s="79"/>
      <c r="BQ19" s="79"/>
      <c r="BR19" s="79"/>
      <c r="BS19" s="79"/>
      <c r="BT19" s="79"/>
      <c r="BU19" s="79"/>
      <c r="BV19" s="79"/>
      <c r="BW19" s="79"/>
      <c r="BX19" s="79"/>
      <c r="BY19" s="79"/>
      <c r="BZ19" s="30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9"/>
      <c r="BM20" s="79"/>
      <c r="BN20" s="79"/>
      <c r="BO20" s="79"/>
      <c r="BP20" s="79"/>
      <c r="BQ20" s="79"/>
      <c r="BR20" s="79"/>
      <c r="BS20" s="79"/>
      <c r="BT20" s="79"/>
      <c r="BU20" s="79"/>
      <c r="BV20" s="79"/>
      <c r="BW20" s="79"/>
      <c r="BX20" s="79"/>
      <c r="BY20" s="79"/>
      <c r="BZ20" s="30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9"/>
      <c r="BM21" s="79"/>
      <c r="BN21" s="79"/>
      <c r="BO21" s="79"/>
      <c r="BP21" s="79"/>
      <c r="BQ21" s="79"/>
      <c r="BR21" s="79"/>
      <c r="BS21" s="79"/>
      <c r="BT21" s="79"/>
      <c r="BU21" s="79"/>
      <c r="BV21" s="79"/>
      <c r="BW21" s="79"/>
      <c r="BX21" s="79"/>
      <c r="BY21" s="79"/>
      <c r="BZ21" s="30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9"/>
      <c r="BM22" s="79"/>
      <c r="BN22" s="79"/>
      <c r="BO22" s="79"/>
      <c r="BP22" s="79"/>
      <c r="BQ22" s="79"/>
      <c r="BR22" s="79"/>
      <c r="BS22" s="79"/>
      <c r="BT22" s="79"/>
      <c r="BU22" s="79"/>
      <c r="BV22" s="79"/>
      <c r="BW22" s="79"/>
      <c r="BX22" s="79"/>
      <c r="BY22" s="79"/>
      <c r="BZ22" s="30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9"/>
      <c r="BM23" s="79"/>
      <c r="BN23" s="79"/>
      <c r="BO23" s="79"/>
      <c r="BP23" s="79"/>
      <c r="BQ23" s="79"/>
      <c r="BR23" s="79"/>
      <c r="BS23" s="79"/>
      <c r="BT23" s="79"/>
      <c r="BU23" s="79"/>
      <c r="BV23" s="79"/>
      <c r="BW23" s="79"/>
      <c r="BX23" s="79"/>
      <c r="BY23" s="79"/>
      <c r="BZ23" s="30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  <c r="BZ24" s="30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9"/>
      <c r="BM25" s="79"/>
      <c r="BN25" s="79"/>
      <c r="BO25" s="79"/>
      <c r="BP25" s="79"/>
      <c r="BQ25" s="79"/>
      <c r="BR25" s="79"/>
      <c r="BS25" s="79"/>
      <c r="BT25" s="79"/>
      <c r="BU25" s="79"/>
      <c r="BV25" s="79"/>
      <c r="BW25" s="79"/>
      <c r="BX25" s="79"/>
      <c r="BY25" s="79"/>
      <c r="BZ25" s="30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9"/>
      <c r="BM26" s="79"/>
      <c r="BN26" s="79"/>
      <c r="BO26" s="79"/>
      <c r="BP26" s="79"/>
      <c r="BQ26" s="79"/>
      <c r="BR26" s="79"/>
      <c r="BS26" s="79"/>
      <c r="BT26" s="79"/>
      <c r="BU26" s="79"/>
      <c r="BV26" s="79"/>
      <c r="BW26" s="79"/>
      <c r="BX26" s="79"/>
      <c r="BY26" s="79"/>
      <c r="BZ26" s="30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9"/>
      <c r="BM27" s="79"/>
      <c r="BN27" s="79"/>
      <c r="BO27" s="79"/>
      <c r="BP27" s="79"/>
      <c r="BQ27" s="79"/>
      <c r="BR27" s="79"/>
      <c r="BS27" s="79"/>
      <c r="BT27" s="79"/>
      <c r="BU27" s="79"/>
      <c r="BV27" s="79"/>
      <c r="BW27" s="79"/>
      <c r="BX27" s="79"/>
      <c r="BY27" s="79"/>
      <c r="BZ27" s="30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9"/>
      <c r="BM28" s="79"/>
      <c r="BN28" s="79"/>
      <c r="BO28" s="79"/>
      <c r="BP28" s="79"/>
      <c r="BQ28" s="79"/>
      <c r="BR28" s="79"/>
      <c r="BS28" s="79"/>
      <c r="BT28" s="79"/>
      <c r="BU28" s="79"/>
      <c r="BV28" s="79"/>
      <c r="BW28" s="79"/>
      <c r="BX28" s="79"/>
      <c r="BY28" s="79"/>
      <c r="BZ28" s="30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9"/>
      <c r="BM29" s="79"/>
      <c r="BN29" s="79"/>
      <c r="BO29" s="79"/>
      <c r="BP29" s="79"/>
      <c r="BQ29" s="79"/>
      <c r="BR29" s="79"/>
      <c r="BS29" s="79"/>
      <c r="BT29" s="79"/>
      <c r="BU29" s="79"/>
      <c r="BV29" s="79"/>
      <c r="BW29" s="79"/>
      <c r="BX29" s="79"/>
      <c r="BY29" s="79"/>
      <c r="BZ29" s="30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9"/>
      <c r="BM30" s="79"/>
      <c r="BN30" s="79"/>
      <c r="BO30" s="79"/>
      <c r="BP30" s="79"/>
      <c r="BQ30" s="79"/>
      <c r="BR30" s="79"/>
      <c r="BS30" s="79"/>
      <c r="BT30" s="79"/>
      <c r="BU30" s="79"/>
      <c r="BV30" s="79"/>
      <c r="BW30" s="79"/>
      <c r="BX30" s="79"/>
      <c r="BY30" s="79"/>
      <c r="BZ30" s="30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9"/>
      <c r="BM31" s="79"/>
      <c r="BN31" s="79"/>
      <c r="BO31" s="79"/>
      <c r="BP31" s="79"/>
      <c r="BQ31" s="79"/>
      <c r="BR31" s="79"/>
      <c r="BS31" s="79"/>
      <c r="BT31" s="79"/>
      <c r="BU31" s="79"/>
      <c r="BV31" s="79"/>
      <c r="BW31" s="79"/>
      <c r="BX31" s="79"/>
      <c r="BY31" s="79"/>
      <c r="BZ31" s="30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9"/>
      <c r="BM32" s="79"/>
      <c r="BN32" s="79"/>
      <c r="BO32" s="79"/>
      <c r="BP32" s="79"/>
      <c r="BQ32" s="79"/>
      <c r="BR32" s="79"/>
      <c r="BS32" s="79"/>
      <c r="BT32" s="79"/>
      <c r="BU32" s="79"/>
      <c r="BV32" s="79"/>
      <c r="BW32" s="79"/>
      <c r="BX32" s="79"/>
      <c r="BY32" s="79"/>
      <c r="BZ32" s="30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9"/>
      <c r="BM33" s="79"/>
      <c r="BN33" s="79"/>
      <c r="BO33" s="79"/>
      <c r="BP33" s="79"/>
      <c r="BQ33" s="79"/>
      <c r="BR33" s="79"/>
      <c r="BS33" s="79"/>
      <c r="BT33" s="79"/>
      <c r="BU33" s="79"/>
      <c r="BV33" s="79"/>
      <c r="BW33" s="79"/>
      <c r="BX33" s="79"/>
      <c r="BY33" s="79"/>
      <c r="BZ33" s="30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9"/>
      <c r="BM34" s="79"/>
      <c r="BN34" s="79"/>
      <c r="BO34" s="79"/>
      <c r="BP34" s="79"/>
      <c r="BQ34" s="79"/>
      <c r="BR34" s="79"/>
      <c r="BS34" s="79"/>
      <c r="BT34" s="79"/>
      <c r="BU34" s="79"/>
      <c r="BV34" s="79"/>
      <c r="BW34" s="79"/>
      <c r="BX34" s="79"/>
      <c r="BY34" s="79"/>
      <c r="BZ34" s="30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9"/>
      <c r="BM35" s="79"/>
      <c r="BN35" s="79"/>
      <c r="BO35" s="79"/>
      <c r="BP35" s="79"/>
      <c r="BQ35" s="79"/>
      <c r="BR35" s="79"/>
      <c r="BS35" s="79"/>
      <c r="BT35" s="79"/>
      <c r="BU35" s="79"/>
      <c r="BV35" s="79"/>
      <c r="BW35" s="79"/>
      <c r="BX35" s="79"/>
      <c r="BY35" s="79"/>
      <c r="BZ35" s="30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9"/>
      <c r="BM36" s="79"/>
      <c r="BN36" s="79"/>
      <c r="BO36" s="79"/>
      <c r="BP36" s="79"/>
      <c r="BQ36" s="79"/>
      <c r="BR36" s="79"/>
      <c r="BS36" s="79"/>
      <c r="BT36" s="79"/>
      <c r="BU36" s="79"/>
      <c r="BV36" s="79"/>
      <c r="BW36" s="79"/>
      <c r="BX36" s="79"/>
      <c r="BY36" s="79"/>
      <c r="BZ36" s="30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9"/>
      <c r="BM37" s="79"/>
      <c r="BN37" s="79"/>
      <c r="BO37" s="79"/>
      <c r="BP37" s="79"/>
      <c r="BQ37" s="79"/>
      <c r="BR37" s="79"/>
      <c r="BS37" s="79"/>
      <c r="BT37" s="79"/>
      <c r="BU37" s="79"/>
      <c r="BV37" s="79"/>
      <c r="BW37" s="79"/>
      <c r="BX37" s="79"/>
      <c r="BY37" s="79"/>
      <c r="BZ37" s="30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9"/>
      <c r="BM38" s="79"/>
      <c r="BN38" s="79"/>
      <c r="BO38" s="79"/>
      <c r="BP38" s="79"/>
      <c r="BQ38" s="79"/>
      <c r="BR38" s="79"/>
      <c r="BS38" s="79"/>
      <c r="BT38" s="79"/>
      <c r="BU38" s="79"/>
      <c r="BV38" s="79"/>
      <c r="BW38" s="79"/>
      <c r="BX38" s="79"/>
      <c r="BY38" s="79"/>
      <c r="BZ38" s="30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9"/>
      <c r="BM39" s="79"/>
      <c r="BN39" s="79"/>
      <c r="BO39" s="79"/>
      <c r="BP39" s="79"/>
      <c r="BQ39" s="79"/>
      <c r="BR39" s="79"/>
      <c r="BS39" s="79"/>
      <c r="BT39" s="79"/>
      <c r="BU39" s="79"/>
      <c r="BV39" s="79"/>
      <c r="BW39" s="79"/>
      <c r="BX39" s="79"/>
      <c r="BY39" s="79"/>
      <c r="BZ39" s="30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9"/>
      <c r="BM40" s="79"/>
      <c r="BN40" s="79"/>
      <c r="BO40" s="79"/>
      <c r="BP40" s="79"/>
      <c r="BQ40" s="79"/>
      <c r="BR40" s="79"/>
      <c r="BS40" s="79"/>
      <c r="BT40" s="79"/>
      <c r="BU40" s="79"/>
      <c r="BV40" s="79"/>
      <c r="BW40" s="79"/>
      <c r="BX40" s="79"/>
      <c r="BY40" s="79"/>
      <c r="BZ40" s="30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9"/>
      <c r="BM41" s="79"/>
      <c r="BN41" s="79"/>
      <c r="BO41" s="79"/>
      <c r="BP41" s="79"/>
      <c r="BQ41" s="79"/>
      <c r="BR41" s="79"/>
      <c r="BS41" s="79"/>
      <c r="BT41" s="79"/>
      <c r="BU41" s="79"/>
      <c r="BV41" s="79"/>
      <c r="BW41" s="79"/>
      <c r="BX41" s="79"/>
      <c r="BY41" s="79"/>
      <c r="BZ41" s="30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9"/>
      <c r="BM42" s="79"/>
      <c r="BN42" s="79"/>
      <c r="BO42" s="79"/>
      <c r="BP42" s="79"/>
      <c r="BQ42" s="79"/>
      <c r="BR42" s="79"/>
      <c r="BS42" s="79"/>
      <c r="BT42" s="79"/>
      <c r="BU42" s="79"/>
      <c r="BV42" s="79"/>
      <c r="BW42" s="79"/>
      <c r="BX42" s="79"/>
      <c r="BY42" s="79"/>
      <c r="BZ42" s="30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9"/>
      <c r="BM43" s="79"/>
      <c r="BN43" s="79"/>
      <c r="BO43" s="79"/>
      <c r="BP43" s="79"/>
      <c r="BQ43" s="79"/>
      <c r="BR43" s="79"/>
      <c r="BS43" s="79"/>
      <c r="BT43" s="79"/>
      <c r="BU43" s="79"/>
      <c r="BV43" s="79"/>
      <c r="BW43" s="79"/>
      <c r="BX43" s="79"/>
      <c r="BY43" s="79"/>
      <c r="BZ43" s="30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1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3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7" t="s">
        <v>27</v>
      </c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9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0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42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9" t="s">
        <v>115</v>
      </c>
      <c r="BM47" s="79"/>
      <c r="BN47" s="79"/>
      <c r="BO47" s="79"/>
      <c r="BP47" s="79"/>
      <c r="BQ47" s="79"/>
      <c r="BR47" s="79"/>
      <c r="BS47" s="79"/>
      <c r="BT47" s="79"/>
      <c r="BU47" s="79"/>
      <c r="BV47" s="79"/>
      <c r="BW47" s="79"/>
      <c r="BX47" s="79"/>
      <c r="BY47" s="79"/>
      <c r="BZ47" s="30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9"/>
      <c r="BM48" s="79"/>
      <c r="BN48" s="79"/>
      <c r="BO48" s="79"/>
      <c r="BP48" s="79"/>
      <c r="BQ48" s="79"/>
      <c r="BR48" s="79"/>
      <c r="BS48" s="79"/>
      <c r="BT48" s="79"/>
      <c r="BU48" s="79"/>
      <c r="BV48" s="79"/>
      <c r="BW48" s="79"/>
      <c r="BX48" s="79"/>
      <c r="BY48" s="79"/>
      <c r="BZ48" s="30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9"/>
      <c r="BM49" s="79"/>
      <c r="BN49" s="79"/>
      <c r="BO49" s="79"/>
      <c r="BP49" s="79"/>
      <c r="BQ49" s="79"/>
      <c r="BR49" s="79"/>
      <c r="BS49" s="79"/>
      <c r="BT49" s="79"/>
      <c r="BU49" s="79"/>
      <c r="BV49" s="79"/>
      <c r="BW49" s="79"/>
      <c r="BX49" s="79"/>
      <c r="BY49" s="79"/>
      <c r="BZ49" s="30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9"/>
      <c r="BM50" s="79"/>
      <c r="BN50" s="79"/>
      <c r="BO50" s="79"/>
      <c r="BP50" s="79"/>
      <c r="BQ50" s="79"/>
      <c r="BR50" s="79"/>
      <c r="BS50" s="79"/>
      <c r="BT50" s="79"/>
      <c r="BU50" s="79"/>
      <c r="BV50" s="79"/>
      <c r="BW50" s="79"/>
      <c r="BX50" s="79"/>
      <c r="BY50" s="79"/>
      <c r="BZ50" s="30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9"/>
      <c r="BM51" s="79"/>
      <c r="BN51" s="79"/>
      <c r="BO51" s="79"/>
      <c r="BP51" s="79"/>
      <c r="BQ51" s="79"/>
      <c r="BR51" s="79"/>
      <c r="BS51" s="79"/>
      <c r="BT51" s="79"/>
      <c r="BU51" s="79"/>
      <c r="BV51" s="79"/>
      <c r="BW51" s="79"/>
      <c r="BX51" s="79"/>
      <c r="BY51" s="79"/>
      <c r="BZ51" s="30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9"/>
      <c r="BM52" s="79"/>
      <c r="BN52" s="79"/>
      <c r="BO52" s="79"/>
      <c r="BP52" s="79"/>
      <c r="BQ52" s="79"/>
      <c r="BR52" s="79"/>
      <c r="BS52" s="79"/>
      <c r="BT52" s="79"/>
      <c r="BU52" s="79"/>
      <c r="BV52" s="79"/>
      <c r="BW52" s="79"/>
      <c r="BX52" s="79"/>
      <c r="BY52" s="79"/>
      <c r="BZ52" s="30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9"/>
      <c r="BM53" s="79"/>
      <c r="BN53" s="79"/>
      <c r="BO53" s="79"/>
      <c r="BP53" s="79"/>
      <c r="BQ53" s="79"/>
      <c r="BR53" s="79"/>
      <c r="BS53" s="79"/>
      <c r="BT53" s="79"/>
      <c r="BU53" s="79"/>
      <c r="BV53" s="79"/>
      <c r="BW53" s="79"/>
      <c r="BX53" s="79"/>
      <c r="BY53" s="79"/>
      <c r="BZ53" s="30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9"/>
      <c r="BM54" s="79"/>
      <c r="BN54" s="79"/>
      <c r="BO54" s="79"/>
      <c r="BP54" s="79"/>
      <c r="BQ54" s="79"/>
      <c r="BR54" s="79"/>
      <c r="BS54" s="79"/>
      <c r="BT54" s="79"/>
      <c r="BU54" s="79"/>
      <c r="BV54" s="79"/>
      <c r="BW54" s="79"/>
      <c r="BX54" s="79"/>
      <c r="BY54" s="79"/>
      <c r="BZ54" s="30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9"/>
      <c r="BM55" s="79"/>
      <c r="BN55" s="79"/>
      <c r="BO55" s="79"/>
      <c r="BP55" s="79"/>
      <c r="BQ55" s="79"/>
      <c r="BR55" s="79"/>
      <c r="BS55" s="79"/>
      <c r="BT55" s="79"/>
      <c r="BU55" s="79"/>
      <c r="BV55" s="79"/>
      <c r="BW55" s="79"/>
      <c r="BX55" s="79"/>
      <c r="BY55" s="79"/>
      <c r="BZ55" s="30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9"/>
      <c r="BM56" s="79"/>
      <c r="BN56" s="79"/>
      <c r="BO56" s="79"/>
      <c r="BP56" s="79"/>
      <c r="BQ56" s="79"/>
      <c r="BR56" s="79"/>
      <c r="BS56" s="79"/>
      <c r="BT56" s="79"/>
      <c r="BU56" s="79"/>
      <c r="BV56" s="79"/>
      <c r="BW56" s="79"/>
      <c r="BX56" s="79"/>
      <c r="BY56" s="79"/>
      <c r="BZ56" s="30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9"/>
      <c r="BM57" s="79"/>
      <c r="BN57" s="79"/>
      <c r="BO57" s="79"/>
      <c r="BP57" s="79"/>
      <c r="BQ57" s="79"/>
      <c r="BR57" s="79"/>
      <c r="BS57" s="79"/>
      <c r="BT57" s="79"/>
      <c r="BU57" s="79"/>
      <c r="BV57" s="79"/>
      <c r="BW57" s="79"/>
      <c r="BX57" s="79"/>
      <c r="BY57" s="79"/>
      <c r="BZ57" s="30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9"/>
      <c r="BM58" s="79"/>
      <c r="BN58" s="79"/>
      <c r="BO58" s="79"/>
      <c r="BP58" s="79"/>
      <c r="BQ58" s="79"/>
      <c r="BR58" s="79"/>
      <c r="BS58" s="79"/>
      <c r="BT58" s="79"/>
      <c r="BU58" s="79"/>
      <c r="BV58" s="79"/>
      <c r="BW58" s="79"/>
      <c r="BX58" s="79"/>
      <c r="BY58" s="79"/>
      <c r="BZ58" s="30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9"/>
      <c r="BM59" s="79"/>
      <c r="BN59" s="79"/>
      <c r="BO59" s="79"/>
      <c r="BP59" s="79"/>
      <c r="BQ59" s="79"/>
      <c r="BR59" s="79"/>
      <c r="BS59" s="79"/>
      <c r="BT59" s="79"/>
      <c r="BU59" s="79"/>
      <c r="BV59" s="79"/>
      <c r="BW59" s="79"/>
      <c r="BX59" s="79"/>
      <c r="BY59" s="79"/>
      <c r="BZ59" s="30"/>
    </row>
    <row r="60" spans="1:78" ht="13.5" customHeight="1" x14ac:dyDescent="0.15">
      <c r="A60" s="2"/>
      <c r="B60" s="34" t="s">
        <v>28</v>
      </c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6"/>
      <c r="BK60" s="2"/>
      <c r="BL60" s="29"/>
      <c r="BM60" s="79"/>
      <c r="BN60" s="79"/>
      <c r="BO60" s="79"/>
      <c r="BP60" s="79"/>
      <c r="BQ60" s="79"/>
      <c r="BR60" s="79"/>
      <c r="BS60" s="79"/>
      <c r="BT60" s="79"/>
      <c r="BU60" s="79"/>
      <c r="BV60" s="79"/>
      <c r="BW60" s="79"/>
      <c r="BX60" s="79"/>
      <c r="BY60" s="79"/>
      <c r="BZ60" s="30"/>
    </row>
    <row r="61" spans="1:78" ht="13.5" customHeight="1" x14ac:dyDescent="0.15">
      <c r="A61" s="2"/>
      <c r="B61" s="34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6"/>
      <c r="BK61" s="2"/>
      <c r="BL61" s="29"/>
      <c r="BM61" s="79"/>
      <c r="BN61" s="79"/>
      <c r="BO61" s="79"/>
      <c r="BP61" s="79"/>
      <c r="BQ61" s="79"/>
      <c r="BR61" s="79"/>
      <c r="BS61" s="79"/>
      <c r="BT61" s="79"/>
      <c r="BU61" s="79"/>
      <c r="BV61" s="79"/>
      <c r="BW61" s="79"/>
      <c r="BX61" s="79"/>
      <c r="BY61" s="79"/>
      <c r="BZ61" s="30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9"/>
      <c r="BM62" s="79"/>
      <c r="BN62" s="79"/>
      <c r="BO62" s="79"/>
      <c r="BP62" s="79"/>
      <c r="BQ62" s="79"/>
      <c r="BR62" s="79"/>
      <c r="BS62" s="79"/>
      <c r="BT62" s="79"/>
      <c r="BU62" s="79"/>
      <c r="BV62" s="79"/>
      <c r="BW62" s="79"/>
      <c r="BX62" s="79"/>
      <c r="BY62" s="79"/>
      <c r="BZ62" s="30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1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3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7" t="s">
        <v>29</v>
      </c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9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0"/>
      <c r="BM65" s="41"/>
      <c r="BN65" s="41"/>
      <c r="BO65" s="41"/>
      <c r="BP65" s="41"/>
      <c r="BQ65" s="41"/>
      <c r="BR65" s="41"/>
      <c r="BS65" s="41"/>
      <c r="BT65" s="41"/>
      <c r="BU65" s="41"/>
      <c r="BV65" s="41"/>
      <c r="BW65" s="41"/>
      <c r="BX65" s="41"/>
      <c r="BY65" s="41"/>
      <c r="BZ65" s="42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9" t="s">
        <v>116</v>
      </c>
      <c r="BM66" s="79"/>
      <c r="BN66" s="79"/>
      <c r="BO66" s="79"/>
      <c r="BP66" s="79"/>
      <c r="BQ66" s="79"/>
      <c r="BR66" s="79"/>
      <c r="BS66" s="79"/>
      <c r="BT66" s="79"/>
      <c r="BU66" s="79"/>
      <c r="BV66" s="79"/>
      <c r="BW66" s="79"/>
      <c r="BX66" s="79"/>
      <c r="BY66" s="79"/>
      <c r="BZ66" s="30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9"/>
      <c r="BM67" s="79"/>
      <c r="BN67" s="79"/>
      <c r="BO67" s="79"/>
      <c r="BP67" s="79"/>
      <c r="BQ67" s="79"/>
      <c r="BR67" s="79"/>
      <c r="BS67" s="79"/>
      <c r="BT67" s="79"/>
      <c r="BU67" s="79"/>
      <c r="BV67" s="79"/>
      <c r="BW67" s="79"/>
      <c r="BX67" s="79"/>
      <c r="BY67" s="79"/>
      <c r="BZ67" s="30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9"/>
      <c r="BM68" s="79"/>
      <c r="BN68" s="79"/>
      <c r="BO68" s="79"/>
      <c r="BP68" s="79"/>
      <c r="BQ68" s="79"/>
      <c r="BR68" s="79"/>
      <c r="BS68" s="79"/>
      <c r="BT68" s="79"/>
      <c r="BU68" s="79"/>
      <c r="BV68" s="79"/>
      <c r="BW68" s="79"/>
      <c r="BX68" s="79"/>
      <c r="BY68" s="79"/>
      <c r="BZ68" s="30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9"/>
      <c r="BM69" s="79"/>
      <c r="BN69" s="79"/>
      <c r="BO69" s="79"/>
      <c r="BP69" s="79"/>
      <c r="BQ69" s="79"/>
      <c r="BR69" s="79"/>
      <c r="BS69" s="79"/>
      <c r="BT69" s="79"/>
      <c r="BU69" s="79"/>
      <c r="BV69" s="79"/>
      <c r="BW69" s="79"/>
      <c r="BX69" s="79"/>
      <c r="BY69" s="79"/>
      <c r="BZ69" s="30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9"/>
      <c r="BM70" s="79"/>
      <c r="BN70" s="79"/>
      <c r="BO70" s="79"/>
      <c r="BP70" s="79"/>
      <c r="BQ70" s="79"/>
      <c r="BR70" s="79"/>
      <c r="BS70" s="79"/>
      <c r="BT70" s="79"/>
      <c r="BU70" s="79"/>
      <c r="BV70" s="79"/>
      <c r="BW70" s="79"/>
      <c r="BX70" s="79"/>
      <c r="BY70" s="79"/>
      <c r="BZ70" s="30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9"/>
      <c r="BM71" s="79"/>
      <c r="BN71" s="79"/>
      <c r="BO71" s="79"/>
      <c r="BP71" s="79"/>
      <c r="BQ71" s="79"/>
      <c r="BR71" s="79"/>
      <c r="BS71" s="79"/>
      <c r="BT71" s="79"/>
      <c r="BU71" s="79"/>
      <c r="BV71" s="79"/>
      <c r="BW71" s="79"/>
      <c r="BX71" s="79"/>
      <c r="BY71" s="79"/>
      <c r="BZ71" s="30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9"/>
      <c r="BM72" s="79"/>
      <c r="BN72" s="79"/>
      <c r="BO72" s="79"/>
      <c r="BP72" s="79"/>
      <c r="BQ72" s="79"/>
      <c r="BR72" s="79"/>
      <c r="BS72" s="79"/>
      <c r="BT72" s="79"/>
      <c r="BU72" s="79"/>
      <c r="BV72" s="79"/>
      <c r="BW72" s="79"/>
      <c r="BX72" s="79"/>
      <c r="BY72" s="79"/>
      <c r="BZ72" s="30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9"/>
      <c r="BM73" s="79"/>
      <c r="BN73" s="79"/>
      <c r="BO73" s="79"/>
      <c r="BP73" s="79"/>
      <c r="BQ73" s="79"/>
      <c r="BR73" s="79"/>
      <c r="BS73" s="79"/>
      <c r="BT73" s="79"/>
      <c r="BU73" s="79"/>
      <c r="BV73" s="79"/>
      <c r="BW73" s="79"/>
      <c r="BX73" s="79"/>
      <c r="BY73" s="79"/>
      <c r="BZ73" s="30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9"/>
      <c r="BM74" s="79"/>
      <c r="BN74" s="79"/>
      <c r="BO74" s="79"/>
      <c r="BP74" s="79"/>
      <c r="BQ74" s="79"/>
      <c r="BR74" s="79"/>
      <c r="BS74" s="79"/>
      <c r="BT74" s="79"/>
      <c r="BU74" s="79"/>
      <c r="BV74" s="79"/>
      <c r="BW74" s="79"/>
      <c r="BX74" s="79"/>
      <c r="BY74" s="79"/>
      <c r="BZ74" s="30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9"/>
      <c r="BM75" s="79"/>
      <c r="BN75" s="79"/>
      <c r="BO75" s="79"/>
      <c r="BP75" s="79"/>
      <c r="BQ75" s="79"/>
      <c r="BR75" s="79"/>
      <c r="BS75" s="79"/>
      <c r="BT75" s="79"/>
      <c r="BU75" s="79"/>
      <c r="BV75" s="79"/>
      <c r="BW75" s="79"/>
      <c r="BX75" s="79"/>
      <c r="BY75" s="79"/>
      <c r="BZ75" s="30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9"/>
      <c r="BM76" s="79"/>
      <c r="BN76" s="79"/>
      <c r="BO76" s="79"/>
      <c r="BP76" s="79"/>
      <c r="BQ76" s="79"/>
      <c r="BR76" s="79"/>
      <c r="BS76" s="79"/>
      <c r="BT76" s="79"/>
      <c r="BU76" s="79"/>
      <c r="BV76" s="79"/>
      <c r="BW76" s="79"/>
      <c r="BX76" s="79"/>
      <c r="BY76" s="79"/>
      <c r="BZ76" s="30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9"/>
      <c r="BM77" s="79"/>
      <c r="BN77" s="79"/>
      <c r="BO77" s="79"/>
      <c r="BP77" s="79"/>
      <c r="BQ77" s="79"/>
      <c r="BR77" s="79"/>
      <c r="BS77" s="79"/>
      <c r="BT77" s="79"/>
      <c r="BU77" s="79"/>
      <c r="BV77" s="79"/>
      <c r="BW77" s="79"/>
      <c r="BX77" s="79"/>
      <c r="BY77" s="79"/>
      <c r="BZ77" s="30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9"/>
      <c r="BM78" s="79"/>
      <c r="BN78" s="79"/>
      <c r="BO78" s="79"/>
      <c r="BP78" s="79"/>
      <c r="BQ78" s="79"/>
      <c r="BR78" s="79"/>
      <c r="BS78" s="79"/>
      <c r="BT78" s="79"/>
      <c r="BU78" s="79"/>
      <c r="BV78" s="79"/>
      <c r="BW78" s="79"/>
      <c r="BX78" s="79"/>
      <c r="BY78" s="79"/>
      <c r="BZ78" s="30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9"/>
      <c r="BM79" s="79"/>
      <c r="BN79" s="79"/>
      <c r="BO79" s="79"/>
      <c r="BP79" s="79"/>
      <c r="BQ79" s="79"/>
      <c r="BR79" s="79"/>
      <c r="BS79" s="79"/>
      <c r="BT79" s="79"/>
      <c r="BU79" s="79"/>
      <c r="BV79" s="79"/>
      <c r="BW79" s="79"/>
      <c r="BX79" s="79"/>
      <c r="BY79" s="79"/>
      <c r="BZ79" s="30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9"/>
      <c r="BM80" s="79"/>
      <c r="BN80" s="79"/>
      <c r="BO80" s="79"/>
      <c r="BP80" s="79"/>
      <c r="BQ80" s="79"/>
      <c r="BR80" s="79"/>
      <c r="BS80" s="79"/>
      <c r="BT80" s="79"/>
      <c r="BU80" s="79"/>
      <c r="BV80" s="79"/>
      <c r="BW80" s="79"/>
      <c r="BX80" s="79"/>
      <c r="BY80" s="79"/>
      <c r="BZ80" s="30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9"/>
      <c r="BM81" s="79"/>
      <c r="BN81" s="79"/>
      <c r="BO81" s="79"/>
      <c r="BP81" s="79"/>
      <c r="BQ81" s="79"/>
      <c r="BR81" s="79"/>
      <c r="BS81" s="79"/>
      <c r="BT81" s="79"/>
      <c r="BU81" s="79"/>
      <c r="BV81" s="79"/>
      <c r="BW81" s="79"/>
      <c r="BX81" s="79"/>
      <c r="BY81" s="79"/>
      <c r="BZ81" s="30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1"/>
      <c r="BM82" s="32"/>
      <c r="BN82" s="32"/>
      <c r="BO82" s="32"/>
      <c r="BP82" s="32"/>
      <c r="BQ82" s="32"/>
      <c r="BR82" s="32"/>
      <c r="BS82" s="32"/>
      <c r="BT82" s="32"/>
      <c r="BU82" s="32"/>
      <c r="BV82" s="32"/>
      <c r="BW82" s="32"/>
      <c r="BX82" s="32"/>
      <c r="BY82" s="32"/>
      <c r="BZ82" s="33"/>
    </row>
    <row r="83" spans="1:78" x14ac:dyDescent="0.15">
      <c r="C83" s="43" t="s">
        <v>30</v>
      </c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43"/>
      <c r="BI83" s="43"/>
      <c r="BJ83" s="43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>【96.22】</v>
      </c>
      <c r="F85" s="12" t="str">
        <f>データ!AT6</f>
        <v>【232.28】</v>
      </c>
      <c r="G85" s="12" t="str">
        <f>データ!BE6</f>
        <v>【155.69】</v>
      </c>
      <c r="H85" s="12" t="str">
        <f>データ!BP6</f>
        <v>【765.05】</v>
      </c>
      <c r="I85" s="12" t="str">
        <f>データ!CA6</f>
        <v>【48.97】</v>
      </c>
      <c r="J85" s="12" t="str">
        <f>データ!CL6</f>
        <v>【328.76】</v>
      </c>
      <c r="K85" s="12" t="str">
        <f>データ!CW6</f>
        <v>【224.12】</v>
      </c>
      <c r="L85" s="12" t="str">
        <f>データ!DH6</f>
        <v>【81.92】</v>
      </c>
      <c r="M85" s="12" t="str">
        <f>データ!DS6</f>
        <v>【35.80】</v>
      </c>
      <c r="N85" s="12" t="str">
        <f>データ!ED6</f>
        <v>【-】</v>
      </c>
      <c r="O85" s="12" t="str">
        <f>データ!EO6</f>
        <v>【-】</v>
      </c>
    </row>
  </sheetData>
  <sheetProtection algorithmName="SHA-512" hashValue="FUMJngrpKKXBbJDKSHzR+DfmWZZd0hCWTG/9k6WrwqkaBaZtUtQRl/blvYNRWOVa4gIzr6JMcTg0zZdn/cT9qw==" saltValue="kqMDdjxlR9ba0TOwNY5N9g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D9:AJ9"/>
    <mergeCell ref="AL9:AS9"/>
    <mergeCell ref="AT9:BA9"/>
    <mergeCell ref="BB9:BI9"/>
    <mergeCell ref="BL9:BM9"/>
    <mergeCell ref="BL45:BZ46"/>
    <mergeCell ref="BN9:BY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2" t="s">
        <v>52</v>
      </c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4"/>
      <c r="Y3" s="78" t="s">
        <v>53</v>
      </c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 t="s">
        <v>54</v>
      </c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</row>
    <row r="4" spans="1:148" x14ac:dyDescent="0.15">
      <c r="A4" s="14" t="s">
        <v>55</v>
      </c>
      <c r="B4" s="16"/>
      <c r="C4" s="16"/>
      <c r="D4" s="16"/>
      <c r="E4" s="16"/>
      <c r="F4" s="16"/>
      <c r="G4" s="16"/>
      <c r="H4" s="75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7"/>
      <c r="Y4" s="71" t="s">
        <v>56</v>
      </c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 t="s">
        <v>57</v>
      </c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 t="s">
        <v>58</v>
      </c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 t="s">
        <v>59</v>
      </c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 t="s">
        <v>60</v>
      </c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 t="s">
        <v>61</v>
      </c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 t="s">
        <v>62</v>
      </c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 t="s">
        <v>63</v>
      </c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 t="s">
        <v>64</v>
      </c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 t="s">
        <v>65</v>
      </c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 t="s">
        <v>66</v>
      </c>
      <c r="EF4" s="71"/>
      <c r="EG4" s="71"/>
      <c r="EH4" s="71"/>
      <c r="EI4" s="71"/>
      <c r="EJ4" s="71"/>
      <c r="EK4" s="71"/>
      <c r="EL4" s="71"/>
      <c r="EM4" s="71"/>
      <c r="EN4" s="71"/>
      <c r="EO4" s="71"/>
    </row>
    <row r="5" spans="1:148" x14ac:dyDescent="0.15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15">
      <c r="A6" s="14" t="s">
        <v>95</v>
      </c>
      <c r="B6" s="19">
        <f>B7</f>
        <v>2021</v>
      </c>
      <c r="C6" s="19">
        <f t="shared" ref="C6:X6" si="3">C7</f>
        <v>263443</v>
      </c>
      <c r="D6" s="19">
        <f t="shared" si="3"/>
        <v>46</v>
      </c>
      <c r="E6" s="19">
        <f t="shared" si="3"/>
        <v>18</v>
      </c>
      <c r="F6" s="19">
        <f t="shared" si="3"/>
        <v>1</v>
      </c>
      <c r="G6" s="19">
        <f t="shared" si="3"/>
        <v>0</v>
      </c>
      <c r="H6" s="19" t="str">
        <f t="shared" si="3"/>
        <v>京都府　宇治田原町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個別排水処理</v>
      </c>
      <c r="L6" s="19" t="str">
        <f t="shared" si="3"/>
        <v>L2</v>
      </c>
      <c r="M6" s="19" t="str">
        <f t="shared" si="3"/>
        <v>非設置</v>
      </c>
      <c r="N6" s="20" t="str">
        <f t="shared" si="3"/>
        <v>-</v>
      </c>
      <c r="O6" s="20">
        <f t="shared" si="3"/>
        <v>75.36</v>
      </c>
      <c r="P6" s="20">
        <f t="shared" si="3"/>
        <v>1.62</v>
      </c>
      <c r="Q6" s="20">
        <f t="shared" si="3"/>
        <v>100</v>
      </c>
      <c r="R6" s="20">
        <f t="shared" si="3"/>
        <v>2566</v>
      </c>
      <c r="S6" s="20">
        <f t="shared" si="3"/>
        <v>8947</v>
      </c>
      <c r="T6" s="20">
        <f t="shared" si="3"/>
        <v>58.16</v>
      </c>
      <c r="U6" s="20">
        <f t="shared" si="3"/>
        <v>153.83000000000001</v>
      </c>
      <c r="V6" s="20">
        <f t="shared" si="3"/>
        <v>144</v>
      </c>
      <c r="W6" s="20">
        <f t="shared" si="3"/>
        <v>0.06</v>
      </c>
      <c r="X6" s="20">
        <f t="shared" si="3"/>
        <v>2400</v>
      </c>
      <c r="Y6" s="21" t="str">
        <f>IF(Y7="",NA(),Y7)</f>
        <v>-</v>
      </c>
      <c r="Z6" s="21" t="str">
        <f t="shared" ref="Z6:AH6" si="4">IF(Z7="",NA(),Z7)</f>
        <v>-</v>
      </c>
      <c r="AA6" s="21">
        <f t="shared" si="4"/>
        <v>92.4</v>
      </c>
      <c r="AB6" s="21">
        <f t="shared" si="4"/>
        <v>106.79</v>
      </c>
      <c r="AC6" s="21">
        <f t="shared" si="4"/>
        <v>100.27</v>
      </c>
      <c r="AD6" s="21" t="str">
        <f t="shared" si="4"/>
        <v>-</v>
      </c>
      <c r="AE6" s="21" t="str">
        <f t="shared" si="4"/>
        <v>-</v>
      </c>
      <c r="AF6" s="21">
        <f t="shared" si="4"/>
        <v>89.75</v>
      </c>
      <c r="AG6" s="21">
        <f t="shared" si="4"/>
        <v>96.14</v>
      </c>
      <c r="AH6" s="21">
        <f t="shared" si="4"/>
        <v>95.6</v>
      </c>
      <c r="AI6" s="20" t="str">
        <f>IF(AI7="","",IF(AI7="-","【-】","【"&amp;SUBSTITUTE(TEXT(AI7,"#,##0.00"),"-","△")&amp;"】"))</f>
        <v>【96.22】</v>
      </c>
      <c r="AJ6" s="21" t="str">
        <f>IF(AJ7="",NA(),AJ7)</f>
        <v>-</v>
      </c>
      <c r="AK6" s="21" t="str">
        <f t="shared" ref="AK6:AS6" si="5">IF(AK7="",NA(),AK7)</f>
        <v>-</v>
      </c>
      <c r="AL6" s="21">
        <f t="shared" si="5"/>
        <v>32.15</v>
      </c>
      <c r="AM6" s="20">
        <f t="shared" si="5"/>
        <v>0</v>
      </c>
      <c r="AN6" s="20">
        <f t="shared" si="5"/>
        <v>0</v>
      </c>
      <c r="AO6" s="21" t="str">
        <f t="shared" si="5"/>
        <v>-</v>
      </c>
      <c r="AP6" s="21" t="str">
        <f t="shared" si="5"/>
        <v>-</v>
      </c>
      <c r="AQ6" s="21">
        <f t="shared" si="5"/>
        <v>249.76</v>
      </c>
      <c r="AR6" s="21">
        <f t="shared" si="5"/>
        <v>237</v>
      </c>
      <c r="AS6" s="21">
        <f t="shared" si="5"/>
        <v>257.23</v>
      </c>
      <c r="AT6" s="20" t="str">
        <f>IF(AT7="","",IF(AT7="-","【-】","【"&amp;SUBSTITUTE(TEXT(AT7,"#,##0.00"),"-","△")&amp;"】"))</f>
        <v>【232.28】</v>
      </c>
      <c r="AU6" s="21" t="str">
        <f>IF(AU7="",NA(),AU7)</f>
        <v>-</v>
      </c>
      <c r="AV6" s="21" t="str">
        <f t="shared" ref="AV6:BD6" si="6">IF(AV7="",NA(),AV7)</f>
        <v>-</v>
      </c>
      <c r="AW6" s="21">
        <f t="shared" si="6"/>
        <v>58.31</v>
      </c>
      <c r="AX6" s="21">
        <f t="shared" si="6"/>
        <v>159.47</v>
      </c>
      <c r="AY6" s="21">
        <f t="shared" si="6"/>
        <v>219.49</v>
      </c>
      <c r="AZ6" s="21" t="str">
        <f t="shared" si="6"/>
        <v>-</v>
      </c>
      <c r="BA6" s="21" t="str">
        <f t="shared" si="6"/>
        <v>-</v>
      </c>
      <c r="BB6" s="21">
        <f t="shared" si="6"/>
        <v>256.37</v>
      </c>
      <c r="BC6" s="21">
        <f t="shared" si="6"/>
        <v>135.35</v>
      </c>
      <c r="BD6" s="21">
        <f t="shared" si="6"/>
        <v>150.91999999999999</v>
      </c>
      <c r="BE6" s="20" t="str">
        <f>IF(BE7="","",IF(BE7="-","【-】","【"&amp;SUBSTITUTE(TEXT(BE7,"#,##0.00"),"-","△")&amp;"】"))</f>
        <v>【155.69】</v>
      </c>
      <c r="BF6" s="21" t="str">
        <f>IF(BF7="",NA(),BF7)</f>
        <v>-</v>
      </c>
      <c r="BG6" s="21" t="str">
        <f t="shared" ref="BG6:BO6" si="7">IF(BG7="",NA(),BG7)</f>
        <v>-</v>
      </c>
      <c r="BH6" s="21">
        <f t="shared" si="7"/>
        <v>853.55</v>
      </c>
      <c r="BI6" s="21">
        <f t="shared" si="7"/>
        <v>800.36</v>
      </c>
      <c r="BJ6" s="21">
        <f t="shared" si="7"/>
        <v>778.25</v>
      </c>
      <c r="BK6" s="21" t="str">
        <f t="shared" si="7"/>
        <v>-</v>
      </c>
      <c r="BL6" s="21" t="str">
        <f t="shared" si="7"/>
        <v>-</v>
      </c>
      <c r="BM6" s="21">
        <f t="shared" si="7"/>
        <v>862.99</v>
      </c>
      <c r="BN6" s="21">
        <f t="shared" si="7"/>
        <v>782.91</v>
      </c>
      <c r="BO6" s="21">
        <f t="shared" si="7"/>
        <v>783.21</v>
      </c>
      <c r="BP6" s="20" t="str">
        <f>IF(BP7="","",IF(BP7="-","【-】","【"&amp;SUBSTITUTE(TEXT(BP7,"#,##0.00"),"-","△")&amp;"】"))</f>
        <v>【765.05】</v>
      </c>
      <c r="BQ6" s="21" t="str">
        <f>IF(BQ7="",NA(),BQ7)</f>
        <v>-</v>
      </c>
      <c r="BR6" s="21" t="str">
        <f t="shared" ref="BR6:BZ6" si="8">IF(BR7="",NA(),BR7)</f>
        <v>-</v>
      </c>
      <c r="BS6" s="21">
        <f t="shared" si="8"/>
        <v>35.86</v>
      </c>
      <c r="BT6" s="21">
        <f t="shared" si="8"/>
        <v>30.46</v>
      </c>
      <c r="BU6" s="21">
        <f t="shared" si="8"/>
        <v>29.81</v>
      </c>
      <c r="BV6" s="21" t="str">
        <f t="shared" si="8"/>
        <v>-</v>
      </c>
      <c r="BW6" s="21" t="str">
        <f t="shared" si="8"/>
        <v>-</v>
      </c>
      <c r="BX6" s="21">
        <f t="shared" si="8"/>
        <v>50.06</v>
      </c>
      <c r="BY6" s="21">
        <f t="shared" si="8"/>
        <v>49.38</v>
      </c>
      <c r="BZ6" s="21">
        <f t="shared" si="8"/>
        <v>48.53</v>
      </c>
      <c r="CA6" s="20" t="str">
        <f>IF(CA7="","",IF(CA7="-","【-】","【"&amp;SUBSTITUTE(TEXT(CA7,"#,##0.00"),"-","△")&amp;"】"))</f>
        <v>【48.97】</v>
      </c>
      <c r="CB6" s="21" t="str">
        <f>IF(CB7="",NA(),CB7)</f>
        <v>-</v>
      </c>
      <c r="CC6" s="21" t="str">
        <f t="shared" ref="CC6:CK6" si="9">IF(CC7="",NA(),CC7)</f>
        <v>-</v>
      </c>
      <c r="CD6" s="21">
        <f t="shared" si="9"/>
        <v>381.15</v>
      </c>
      <c r="CE6" s="21">
        <f t="shared" si="9"/>
        <v>454.21</v>
      </c>
      <c r="CF6" s="21">
        <f t="shared" si="9"/>
        <v>471.28</v>
      </c>
      <c r="CG6" s="21" t="str">
        <f t="shared" si="9"/>
        <v>-</v>
      </c>
      <c r="CH6" s="21" t="str">
        <f t="shared" si="9"/>
        <v>-</v>
      </c>
      <c r="CI6" s="21">
        <f t="shared" si="9"/>
        <v>309.22000000000003</v>
      </c>
      <c r="CJ6" s="21">
        <f t="shared" si="9"/>
        <v>316.97000000000003</v>
      </c>
      <c r="CK6" s="21">
        <f t="shared" si="9"/>
        <v>326.17</v>
      </c>
      <c r="CL6" s="20" t="str">
        <f>IF(CL7="","",IF(CL7="-","【-】","【"&amp;SUBSTITUTE(TEXT(CL7,"#,##0.00"),"-","△")&amp;"】"))</f>
        <v>【328.76】</v>
      </c>
      <c r="CM6" s="21" t="str">
        <f>IF(CM7="",NA(),CM7)</f>
        <v>-</v>
      </c>
      <c r="CN6" s="21" t="str">
        <f t="shared" ref="CN6:CV6" si="10">IF(CN7="",NA(),CN7)</f>
        <v>-</v>
      </c>
      <c r="CO6" s="21" t="str">
        <f t="shared" si="10"/>
        <v>-</v>
      </c>
      <c r="CP6" s="21" t="str">
        <f t="shared" si="10"/>
        <v>-</v>
      </c>
      <c r="CQ6" s="21" t="str">
        <f t="shared" si="10"/>
        <v>-</v>
      </c>
      <c r="CR6" s="21" t="str">
        <f t="shared" si="10"/>
        <v>-</v>
      </c>
      <c r="CS6" s="21" t="str">
        <f t="shared" si="10"/>
        <v>-</v>
      </c>
      <c r="CT6" s="21">
        <f t="shared" si="10"/>
        <v>47.35</v>
      </c>
      <c r="CU6" s="21">
        <f t="shared" si="10"/>
        <v>46.36</v>
      </c>
      <c r="CV6" s="21">
        <f t="shared" si="10"/>
        <v>228.91</v>
      </c>
      <c r="CW6" s="20" t="str">
        <f>IF(CW7="","",IF(CW7="-","【-】","【"&amp;SUBSTITUTE(TEXT(CW7,"#,##0.00"),"-","△")&amp;"】"))</f>
        <v>【224.12】</v>
      </c>
      <c r="CX6" s="21" t="str">
        <f>IF(CX7="",NA(),CX7)</f>
        <v>-</v>
      </c>
      <c r="CY6" s="21" t="str">
        <f t="shared" ref="CY6:DG6" si="11">IF(CY7="",NA(),CY7)</f>
        <v>-</v>
      </c>
      <c r="CZ6" s="21">
        <f t="shared" si="11"/>
        <v>98.7</v>
      </c>
      <c r="DA6" s="21">
        <f t="shared" si="11"/>
        <v>100</v>
      </c>
      <c r="DB6" s="21">
        <f t="shared" si="11"/>
        <v>100</v>
      </c>
      <c r="DC6" s="21" t="str">
        <f t="shared" si="11"/>
        <v>-</v>
      </c>
      <c r="DD6" s="21" t="str">
        <f t="shared" si="11"/>
        <v>-</v>
      </c>
      <c r="DE6" s="21">
        <f t="shared" si="11"/>
        <v>81.209999999999994</v>
      </c>
      <c r="DF6" s="21">
        <f t="shared" si="11"/>
        <v>83.08</v>
      </c>
      <c r="DG6" s="21">
        <f t="shared" si="11"/>
        <v>82.61</v>
      </c>
      <c r="DH6" s="20" t="str">
        <f>IF(DH7="","",IF(DH7="-","【-】","【"&amp;SUBSTITUTE(TEXT(DH7,"#,##0.00"),"-","△")&amp;"】"))</f>
        <v>【81.92】</v>
      </c>
      <c r="DI6" s="21" t="str">
        <f>IF(DI7="",NA(),DI7)</f>
        <v>-</v>
      </c>
      <c r="DJ6" s="21" t="str">
        <f t="shared" ref="DJ6:DR6" si="12">IF(DJ7="",NA(),DJ7)</f>
        <v>-</v>
      </c>
      <c r="DK6" s="21">
        <f t="shared" si="12"/>
        <v>5.4</v>
      </c>
      <c r="DL6" s="21">
        <f t="shared" si="12"/>
        <v>10.88</v>
      </c>
      <c r="DM6" s="21">
        <f t="shared" si="12"/>
        <v>16.350000000000001</v>
      </c>
      <c r="DN6" s="21" t="str">
        <f t="shared" si="12"/>
        <v>-</v>
      </c>
      <c r="DO6" s="21" t="str">
        <f t="shared" si="12"/>
        <v>-</v>
      </c>
      <c r="DP6" s="21">
        <f t="shared" si="12"/>
        <v>39.64</v>
      </c>
      <c r="DQ6" s="21">
        <f t="shared" si="12"/>
        <v>33.75</v>
      </c>
      <c r="DR6" s="21">
        <f t="shared" si="12"/>
        <v>36.21</v>
      </c>
      <c r="DS6" s="20" t="str">
        <f>IF(DS7="","",IF(DS7="-","【-】","【"&amp;SUBSTITUTE(TEXT(DS7,"#,##0.00"),"-","△")&amp;"】"))</f>
        <v>【35.80】</v>
      </c>
      <c r="DT6" s="21" t="str">
        <f>IF(DT7="",NA(),DT7)</f>
        <v>-</v>
      </c>
      <c r="DU6" s="21" t="str">
        <f t="shared" ref="DU6:EC6" si="13">IF(DU7="",NA(),DU7)</f>
        <v>-</v>
      </c>
      <c r="DV6" s="21" t="str">
        <f t="shared" si="13"/>
        <v>-</v>
      </c>
      <c r="DW6" s="21" t="str">
        <f t="shared" si="13"/>
        <v>-</v>
      </c>
      <c r="DX6" s="21" t="str">
        <f t="shared" si="13"/>
        <v>-</v>
      </c>
      <c r="DY6" s="21" t="str">
        <f t="shared" si="13"/>
        <v>-</v>
      </c>
      <c r="DZ6" s="21" t="str">
        <f t="shared" si="13"/>
        <v>-</v>
      </c>
      <c r="EA6" s="21" t="str">
        <f t="shared" si="13"/>
        <v>-</v>
      </c>
      <c r="EB6" s="21" t="str">
        <f t="shared" si="13"/>
        <v>-</v>
      </c>
      <c r="EC6" s="21" t="str">
        <f t="shared" si="13"/>
        <v>-</v>
      </c>
      <c r="ED6" s="20" t="str">
        <f>IF(ED7="","",IF(ED7="-","【-】","【"&amp;SUBSTITUTE(TEXT(ED7,"#,##0.00"),"-","△")&amp;"】"))</f>
        <v>【-】</v>
      </c>
      <c r="EE6" s="21" t="str">
        <f>IF(EE7="",NA(),EE7)</f>
        <v>-</v>
      </c>
      <c r="EF6" s="21" t="str">
        <f t="shared" ref="EF6:EN6" si="14">IF(EF7="",NA(),EF7)</f>
        <v>-</v>
      </c>
      <c r="EG6" s="21" t="str">
        <f t="shared" si="14"/>
        <v>-</v>
      </c>
      <c r="EH6" s="21" t="str">
        <f t="shared" si="14"/>
        <v>-</v>
      </c>
      <c r="EI6" s="21" t="str">
        <f t="shared" si="14"/>
        <v>-</v>
      </c>
      <c r="EJ6" s="21" t="str">
        <f t="shared" si="14"/>
        <v>-</v>
      </c>
      <c r="EK6" s="21" t="str">
        <f t="shared" si="14"/>
        <v>-</v>
      </c>
      <c r="EL6" s="21" t="str">
        <f t="shared" si="14"/>
        <v>-</v>
      </c>
      <c r="EM6" s="21" t="str">
        <f t="shared" si="14"/>
        <v>-</v>
      </c>
      <c r="EN6" s="21" t="str">
        <f t="shared" si="14"/>
        <v>-</v>
      </c>
      <c r="EO6" s="20" t="str">
        <f>IF(EO7="","",IF(EO7="-","【-】","【"&amp;SUBSTITUTE(TEXT(EO7,"#,##0.00"),"-","△")&amp;"】"))</f>
        <v>【-】</v>
      </c>
    </row>
    <row r="7" spans="1:148" s="22" customFormat="1" x14ac:dyDescent="0.15">
      <c r="A7" s="14"/>
      <c r="B7" s="23">
        <v>2021</v>
      </c>
      <c r="C7" s="23">
        <v>263443</v>
      </c>
      <c r="D7" s="23">
        <v>46</v>
      </c>
      <c r="E7" s="23">
        <v>18</v>
      </c>
      <c r="F7" s="23">
        <v>1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75.36</v>
      </c>
      <c r="P7" s="24">
        <v>1.62</v>
      </c>
      <c r="Q7" s="24">
        <v>100</v>
      </c>
      <c r="R7" s="24">
        <v>2566</v>
      </c>
      <c r="S7" s="24">
        <v>8947</v>
      </c>
      <c r="T7" s="24">
        <v>58.16</v>
      </c>
      <c r="U7" s="24">
        <v>153.83000000000001</v>
      </c>
      <c r="V7" s="24">
        <v>144</v>
      </c>
      <c r="W7" s="24">
        <v>0.06</v>
      </c>
      <c r="X7" s="24">
        <v>2400</v>
      </c>
      <c r="Y7" s="24" t="s">
        <v>102</v>
      </c>
      <c r="Z7" s="24" t="s">
        <v>102</v>
      </c>
      <c r="AA7" s="24">
        <v>92.4</v>
      </c>
      <c r="AB7" s="24">
        <v>106.79</v>
      </c>
      <c r="AC7" s="24">
        <v>100.27</v>
      </c>
      <c r="AD7" s="24" t="s">
        <v>102</v>
      </c>
      <c r="AE7" s="24" t="s">
        <v>102</v>
      </c>
      <c r="AF7" s="24">
        <v>89.75</v>
      </c>
      <c r="AG7" s="24">
        <v>96.14</v>
      </c>
      <c r="AH7" s="24">
        <v>95.6</v>
      </c>
      <c r="AI7" s="24">
        <v>96.22</v>
      </c>
      <c r="AJ7" s="24" t="s">
        <v>102</v>
      </c>
      <c r="AK7" s="24" t="s">
        <v>102</v>
      </c>
      <c r="AL7" s="24">
        <v>32.15</v>
      </c>
      <c r="AM7" s="24">
        <v>0</v>
      </c>
      <c r="AN7" s="24">
        <v>0</v>
      </c>
      <c r="AO7" s="24" t="s">
        <v>102</v>
      </c>
      <c r="AP7" s="24" t="s">
        <v>102</v>
      </c>
      <c r="AQ7" s="24">
        <v>249.76</v>
      </c>
      <c r="AR7" s="24">
        <v>237</v>
      </c>
      <c r="AS7" s="24">
        <v>257.23</v>
      </c>
      <c r="AT7" s="24">
        <v>232.28</v>
      </c>
      <c r="AU7" s="24" t="s">
        <v>102</v>
      </c>
      <c r="AV7" s="24" t="s">
        <v>102</v>
      </c>
      <c r="AW7" s="24">
        <v>58.31</v>
      </c>
      <c r="AX7" s="24">
        <v>159.47</v>
      </c>
      <c r="AY7" s="24">
        <v>219.49</v>
      </c>
      <c r="AZ7" s="24" t="s">
        <v>102</v>
      </c>
      <c r="BA7" s="24" t="s">
        <v>102</v>
      </c>
      <c r="BB7" s="24">
        <v>256.37</v>
      </c>
      <c r="BC7" s="24">
        <v>135.35</v>
      </c>
      <c r="BD7" s="24">
        <v>150.91999999999999</v>
      </c>
      <c r="BE7" s="24">
        <v>155.69</v>
      </c>
      <c r="BF7" s="24" t="s">
        <v>102</v>
      </c>
      <c r="BG7" s="24" t="s">
        <v>102</v>
      </c>
      <c r="BH7" s="24">
        <v>853.55</v>
      </c>
      <c r="BI7" s="24">
        <v>800.36</v>
      </c>
      <c r="BJ7" s="24">
        <v>778.25</v>
      </c>
      <c r="BK7" s="24" t="s">
        <v>102</v>
      </c>
      <c r="BL7" s="24" t="s">
        <v>102</v>
      </c>
      <c r="BM7" s="24">
        <v>862.99</v>
      </c>
      <c r="BN7" s="24">
        <v>782.91</v>
      </c>
      <c r="BO7" s="24">
        <v>783.21</v>
      </c>
      <c r="BP7" s="24">
        <v>765.05</v>
      </c>
      <c r="BQ7" s="24" t="s">
        <v>102</v>
      </c>
      <c r="BR7" s="24" t="s">
        <v>102</v>
      </c>
      <c r="BS7" s="24">
        <v>35.86</v>
      </c>
      <c r="BT7" s="24">
        <v>30.46</v>
      </c>
      <c r="BU7" s="24">
        <v>29.81</v>
      </c>
      <c r="BV7" s="24" t="s">
        <v>102</v>
      </c>
      <c r="BW7" s="24" t="s">
        <v>102</v>
      </c>
      <c r="BX7" s="24">
        <v>50.06</v>
      </c>
      <c r="BY7" s="24">
        <v>49.38</v>
      </c>
      <c r="BZ7" s="24">
        <v>48.53</v>
      </c>
      <c r="CA7" s="24">
        <v>48.97</v>
      </c>
      <c r="CB7" s="24" t="s">
        <v>102</v>
      </c>
      <c r="CC7" s="24" t="s">
        <v>102</v>
      </c>
      <c r="CD7" s="24">
        <v>381.15</v>
      </c>
      <c r="CE7" s="24">
        <v>454.21</v>
      </c>
      <c r="CF7" s="24">
        <v>471.28</v>
      </c>
      <c r="CG7" s="24" t="s">
        <v>102</v>
      </c>
      <c r="CH7" s="24" t="s">
        <v>102</v>
      </c>
      <c r="CI7" s="24">
        <v>309.22000000000003</v>
      </c>
      <c r="CJ7" s="24">
        <v>316.97000000000003</v>
      </c>
      <c r="CK7" s="24">
        <v>326.17</v>
      </c>
      <c r="CL7" s="24">
        <v>328.76</v>
      </c>
      <c r="CM7" s="24" t="s">
        <v>102</v>
      </c>
      <c r="CN7" s="24" t="s">
        <v>102</v>
      </c>
      <c r="CO7" s="24" t="s">
        <v>102</v>
      </c>
      <c r="CP7" s="24" t="s">
        <v>102</v>
      </c>
      <c r="CQ7" s="24" t="s">
        <v>102</v>
      </c>
      <c r="CR7" s="24" t="s">
        <v>102</v>
      </c>
      <c r="CS7" s="24" t="s">
        <v>102</v>
      </c>
      <c r="CT7" s="24">
        <v>47.35</v>
      </c>
      <c r="CU7" s="24">
        <v>46.36</v>
      </c>
      <c r="CV7" s="24">
        <v>228.91</v>
      </c>
      <c r="CW7" s="24">
        <v>224.12</v>
      </c>
      <c r="CX7" s="24" t="s">
        <v>102</v>
      </c>
      <c r="CY7" s="24" t="s">
        <v>102</v>
      </c>
      <c r="CZ7" s="24">
        <v>98.7</v>
      </c>
      <c r="DA7" s="24">
        <v>100</v>
      </c>
      <c r="DB7" s="24">
        <v>100</v>
      </c>
      <c r="DC7" s="24" t="s">
        <v>102</v>
      </c>
      <c r="DD7" s="24" t="s">
        <v>102</v>
      </c>
      <c r="DE7" s="24">
        <v>81.209999999999994</v>
      </c>
      <c r="DF7" s="24">
        <v>83.08</v>
      </c>
      <c r="DG7" s="24">
        <v>82.61</v>
      </c>
      <c r="DH7" s="24">
        <v>81.92</v>
      </c>
      <c r="DI7" s="24" t="s">
        <v>102</v>
      </c>
      <c r="DJ7" s="24" t="s">
        <v>102</v>
      </c>
      <c r="DK7" s="24">
        <v>5.4</v>
      </c>
      <c r="DL7" s="24">
        <v>10.88</v>
      </c>
      <c r="DM7" s="24">
        <v>16.350000000000001</v>
      </c>
      <c r="DN7" s="24" t="s">
        <v>102</v>
      </c>
      <c r="DO7" s="24" t="s">
        <v>102</v>
      </c>
      <c r="DP7" s="24">
        <v>39.64</v>
      </c>
      <c r="DQ7" s="24">
        <v>33.75</v>
      </c>
      <c r="DR7" s="24">
        <v>36.21</v>
      </c>
      <c r="DS7" s="24">
        <v>35.799999999999997</v>
      </c>
      <c r="DT7" s="24" t="s">
        <v>102</v>
      </c>
      <c r="DU7" s="24" t="s">
        <v>102</v>
      </c>
      <c r="DV7" s="24" t="s">
        <v>102</v>
      </c>
      <c r="DW7" s="24" t="s">
        <v>102</v>
      </c>
      <c r="DX7" s="24" t="s">
        <v>102</v>
      </c>
      <c r="DY7" s="24" t="s">
        <v>102</v>
      </c>
      <c r="DZ7" s="24" t="s">
        <v>102</v>
      </c>
      <c r="EA7" s="24" t="s">
        <v>102</v>
      </c>
      <c r="EB7" s="24" t="s">
        <v>102</v>
      </c>
      <c r="EC7" s="24" t="s">
        <v>102</v>
      </c>
      <c r="ED7" s="24" t="s">
        <v>102</v>
      </c>
      <c r="EE7" s="24" t="s">
        <v>102</v>
      </c>
      <c r="EF7" s="24" t="s">
        <v>102</v>
      </c>
      <c r="EG7" s="24" t="s">
        <v>102</v>
      </c>
      <c r="EH7" s="24" t="s">
        <v>102</v>
      </c>
      <c r="EI7" s="24" t="s">
        <v>102</v>
      </c>
      <c r="EJ7" s="24" t="s">
        <v>102</v>
      </c>
      <c r="EK7" s="24" t="s">
        <v>102</v>
      </c>
      <c r="EL7" s="24" t="s">
        <v>102</v>
      </c>
      <c r="EM7" s="24" t="s">
        <v>102</v>
      </c>
      <c r="EN7" s="24" t="s">
        <v>102</v>
      </c>
      <c r="EO7" s="24" t="s">
        <v>102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 t="shared" ref="B10:C10" si="15">DATEVALUE($B7+12-B11&amp;"/1/"&amp;B12)</f>
        <v>47119</v>
      </c>
      <c r="C10" s="27">
        <f t="shared" si="15"/>
        <v>47484</v>
      </c>
      <c r="D10" s="28">
        <f>DATEVALUE($B7+12-D11&amp;"/1/"&amp;D12)</f>
        <v>47849</v>
      </c>
      <c r="E10" s="28">
        <f>DATEVALUE($B7+12-E11&amp;"/1/"&amp;E12)</f>
        <v>48215</v>
      </c>
      <c r="F10" s="28">
        <f>DATEVALUE($B7+12-F11&amp;"/1/"&amp;F12)</f>
        <v>48582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1</v>
      </c>
      <c r="E12">
        <v>2</v>
      </c>
      <c r="F12">
        <v>3</v>
      </c>
      <c r="G12" t="s">
        <v>109</v>
      </c>
    </row>
    <row r="13" spans="1:148" x14ac:dyDescent="0.15">
      <c r="B13" t="s">
        <v>110</v>
      </c>
      <c r="C13" t="s">
        <v>110</v>
      </c>
      <c r="D13" t="s">
        <v>111</v>
      </c>
      <c r="E13" t="s">
        <v>111</v>
      </c>
      <c r="F13" t="s">
        <v>112</v>
      </c>
      <c r="G13" t="s">
        <v>113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ut4104</cp:lastModifiedBy>
  <cp:lastPrinted>2023-02-01T05:05:38Z</cp:lastPrinted>
  <dcterms:created xsi:type="dcterms:W3CDTF">2023-01-12T23:50:49Z</dcterms:created>
  <dcterms:modified xsi:type="dcterms:W3CDTF">2023-02-01T05:05:40Z</dcterms:modified>
  <cp:category/>
</cp:coreProperties>
</file>