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lsv03\上下水道課Ａ\R4年度\水道\(1302)財務\05経営\05経営比較分析表策定\R4\提出\"/>
    </mc:Choice>
  </mc:AlternateContent>
  <workbookProtection workbookAlgorithmName="SHA-512" workbookHashValue="BA/I+F0A/s+M3uri3gqJzCsO1Zu3qNeQMwM4z4AgxwvlJwrP/2Y8Z+4dEMv55kALyw/d+NKjzWytH8V/bchRGQ==" workbookSaltValue="IRP/S6edjv0327L72Ho1Ig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<sst xmlns="http://schemas.openxmlformats.org/spreadsheetml/2006/main" count="228" uniqueCount="113">
  <si>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</si>
  <si>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</si>
  <si>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</si>
  <si>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</si>
  <si>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</si>
  <si>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</si>
  <si>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</si>
  <si>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</si>
  <si>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</si>
  <si>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</si>
  <si>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</si>
  <si>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</si>
  <si>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</si>
  <si>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</si>
  <si>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</si>
  <si>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</si>
  <si>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</si>
  <si>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</si>
  <si>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</si>
  <si>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</si>
  <si>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</si>
  <si>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</si>
  <si>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</si>
  <si>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</si>
  <si>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</si>
  <si>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</si>
  <si>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</si>
  <si>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</si>
  <si>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</si>
  <si>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</si>
  <si>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</si>
  <si>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</si>
  <si>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</si>
  <si>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</si>
  <si>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</si>
  <si>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</si>
  <si>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</si>
  <si>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</si>
  <si>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</si>
  <si>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</si>
  <si>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</si>
  <si>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</si>
  <si>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</si>
  <si>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</si>
  <si>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</si>
  <si>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</si>
  <si>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</si>
  <si>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</si>
  <si>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</si>
  <si>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</si>
  <si>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</si>
  <si>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</si>
  <si>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</si>
  <si>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</si>
  <si>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</si>
  <si>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</si>
  <si>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</si>
  <si>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</si>
  <si>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</si>
  <si>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</si>
  <si>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</si>
  <si>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</si>
  <si>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</si>
  <si>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</si>
  <si>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</si>
  <si>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</si>
  <si>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</si>
  <si>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</si>
  <si>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</si>
  <si>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</si>
  <si>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</si>
  <si>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</si>
  <si>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</si>
  <si>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</si>
  <si>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</si>
  <si>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</si>
  <si>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</si>
  <si>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</si>
  <si>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</si>
  <si>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</si>
  <si>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</si>
  <si>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</si>
  <si>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</si>
  <si>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</si>
  <si>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</si>
  <si>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</si>
  <si>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</si>
  <si>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</si>
  <si>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</si>
  <si>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</si>
  <si>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</si>
  <si>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</si>
  <si>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</si>
  <si>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京都府　宇治田原町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</si>
  <si>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</si>
  <si>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</si>
  <si>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</si>
  <si>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</si>
  <si>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</si>
  <si>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</si>
  <si>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</si>
  <si>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</si>
  <si>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</si>
  <si>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</si>
  <si>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</si>
  <si>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</si>
  <si>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</si>
  <si>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</si>
  <si>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</si>
  <si>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</si>
  <si>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当町の水道事業は昭和47年度に供用開始しており、当初に埋設した管路が法定耐用年数を経過しています。管路の更新については、主に下水道工事の実施に合わせて行っており、類似団体と比較して、管路更新率も高く、老朽管の更新を進めているところです。これにより有形固定資産減価償却率の増加を抑制しています。</t>
  </si>
  <si>
    <t>　給水収益は、給水人口の減少等に伴い減少傾向にあるが、料金回収率が100％を上回り、給水原価も減少傾向にあります。
　しかしながら、今後は維持管理費などの経常経費の増加や、老朽施設の更新需要の増加が見込まれます。
　そのような中、平成29年度に策定した経営戦略に基づき、経営健全化に取り組んでいるところです。</t>
    <rPh sb="14" eb="15">
      <t>トウ</t>
    </rPh>
    <rPh sb="38" eb="39">
      <t>ウワ</t>
    </rPh>
    <rPh sb="42" eb="44">
      <t>キュウスイ</t>
    </rPh>
    <rPh sb="44" eb="46">
      <t>ゲンカ</t>
    </rPh>
    <rPh sb="47" eb="49">
      <t>ゲンショウ</t>
    </rPh>
    <rPh sb="49" eb="51">
      <t>ケイコウ</t>
    </rPh>
    <rPh sb="122" eb="124">
      <t>サクテイ</t>
    </rPh>
    <rPh sb="131" eb="132">
      <t>モト</t>
    </rPh>
    <rPh sb="135" eb="137">
      <t>ケイエイ</t>
    </rPh>
    <rPh sb="137" eb="140">
      <t>ケンゼンカ</t>
    </rPh>
    <phoneticPr fontId="4"/>
  </si>
  <si>
    <t>　令和３年度は、工場用の有収水量が増加したものの、家庭用の有収水量が減少したため、給水収益が減少し、国庫補助金（新型コロナウイルス感染症対応地方創生臨時交付金）が減少したため、総収益は減少しました。職員給与費、修繕費、委託料などが減少し、総費用も減少しました。総収益は減少したものの、総費用も減少したため、経常収支比率が若干改善しました。
　累積欠損金比率は、5年連続0％となりました。
　流動比率は、現在、拡張事業に取り組んでおり、類似団体と比較して低いことから注意が必要です。
　企業債残高対給水収益比率は、急速ろ過機の更新などに企業債を借入れたため、企業債現在高が増加し、悪化しました。
　平成27年度に簡易水道事業を統合したことに伴い経常経費が増加し、給水原価が増加したため、料金回収率が悪化していましたが、経常経費の減少により給水原価が減少したため、令和元年度以降は100パーセントを上回っております。
　施設利用率は、給水人口や、水道使用量の減少などに伴い、一日配水能力を見直したため、好転しました。
　有収率は、令和２年度から漏水事故などが続いており、ほぼ横ばいです。
　類似団体との比較では、流動比率を除き、その他の指数は上回っており、経営の健全性・効率性が保持されています。</t>
    <rPh sb="1" eb="3">
      <t>レイワ</t>
    </rPh>
    <rPh sb="12" eb="14">
      <t>ユウシュウ</t>
    </rPh>
    <rPh sb="14" eb="16">
      <t>スイリョウ</t>
    </rPh>
    <rPh sb="17" eb="19">
      <t>ゾウカ</t>
    </rPh>
    <rPh sb="25" eb="28">
      <t>カテイヨウ</t>
    </rPh>
    <rPh sb="29" eb="31">
      <t>ユウシュウ</t>
    </rPh>
    <rPh sb="31" eb="33">
      <t>スイリョウ</t>
    </rPh>
    <rPh sb="34" eb="36">
      <t>ゲンショウ</t>
    </rPh>
    <rPh sb="46" eb="48">
      <t>ゲンショウ</t>
    </rPh>
    <rPh sb="50" eb="52">
      <t>コッコ</t>
    </rPh>
    <rPh sb="52" eb="55">
      <t>ホジョキン</t>
    </rPh>
    <rPh sb="56" eb="58">
      <t>シンガタ</t>
    </rPh>
    <rPh sb="65" eb="68">
      <t>カンセンショウ</t>
    </rPh>
    <rPh sb="68" eb="70">
      <t>タイオウ</t>
    </rPh>
    <rPh sb="70" eb="72">
      <t>チホウ</t>
    </rPh>
    <rPh sb="72" eb="74">
      <t>ソウセイ</t>
    </rPh>
    <rPh sb="74" eb="76">
      <t>リンジ</t>
    </rPh>
    <rPh sb="76" eb="79">
      <t>コウフキン</t>
    </rPh>
    <rPh sb="81" eb="83">
      <t>ゲンショウ</t>
    </rPh>
    <rPh sb="88" eb="91">
      <t>ソウシュウエキ</t>
    </rPh>
    <rPh sb="92" eb="94">
      <t>ゲンショウ</t>
    </rPh>
    <rPh sb="99" eb="101">
      <t>ショクイン</t>
    </rPh>
    <rPh sb="101" eb="103">
      <t>キュウヨ</t>
    </rPh>
    <rPh sb="103" eb="104">
      <t>ヒ</t>
    </rPh>
    <rPh sb="105" eb="108">
      <t>シュウゼンヒ</t>
    </rPh>
    <rPh sb="109" eb="112">
      <t>イタクリョウ</t>
    </rPh>
    <rPh sb="115" eb="117">
      <t>ゲンショウ</t>
    </rPh>
    <rPh sb="119" eb="122">
      <t>ソウヒヨウ</t>
    </rPh>
    <rPh sb="123" eb="125">
      <t>ゲンショウ</t>
    </rPh>
    <rPh sb="134" eb="136">
      <t>ゲンショウ</t>
    </rPh>
    <rPh sb="146" eb="148">
      <t>ゲンショウ</t>
    </rPh>
    <rPh sb="160" eb="162">
      <t>ジャッカン</t>
    </rPh>
    <rPh sb="162" eb="164">
      <t>カイゼン</t>
    </rPh>
    <rPh sb="256" eb="258">
      <t>キュウソク</t>
    </rPh>
    <rPh sb="259" eb="261">
      <t>カキ</t>
    </rPh>
    <rPh sb="262" eb="264">
      <t>コウシン</t>
    </rPh>
    <rPh sb="267" eb="269">
      <t>キギョウ</t>
    </rPh>
    <rPh sb="269" eb="270">
      <t>サイ</t>
    </rPh>
    <rPh sb="271" eb="273">
      <t>カリイ</t>
    </rPh>
    <rPh sb="278" eb="280">
      <t>キギョウ</t>
    </rPh>
    <rPh sb="280" eb="281">
      <t>サイ</t>
    </rPh>
    <rPh sb="281" eb="283">
      <t>ゲンザイ</t>
    </rPh>
    <rPh sb="283" eb="284">
      <t>ダカ</t>
    </rPh>
    <rPh sb="285" eb="287">
      <t>ゾウカ</t>
    </rPh>
    <rPh sb="289" eb="291">
      <t>アッカ</t>
    </rPh>
    <rPh sb="358" eb="360">
      <t>ケイジョウ</t>
    </rPh>
    <rPh sb="360" eb="362">
      <t>ケイヒ</t>
    </rPh>
    <rPh sb="363" eb="365">
      <t>ゲンショウ</t>
    </rPh>
    <rPh sb="368" eb="370">
      <t>キュウスイ</t>
    </rPh>
    <rPh sb="370" eb="372">
      <t>ゲンカ</t>
    </rPh>
    <rPh sb="373" eb="375">
      <t>ゲンショウ</t>
    </rPh>
    <rPh sb="380" eb="382">
      <t>レイワ</t>
    </rPh>
    <rPh sb="382" eb="384">
      <t>ガンネン</t>
    </rPh>
    <rPh sb="384" eb="385">
      <t>ド</t>
    </rPh>
    <rPh sb="385" eb="387">
      <t>イコウ</t>
    </rPh>
    <rPh sb="397" eb="398">
      <t>ウワ</t>
    </rPh>
    <rPh sb="408" eb="410">
      <t>シセツ</t>
    </rPh>
    <rPh sb="410" eb="412">
      <t>リヨウ</t>
    </rPh>
    <rPh sb="412" eb="413">
      <t>リツ</t>
    </rPh>
    <rPh sb="415" eb="417">
      <t>キュウスイ</t>
    </rPh>
    <rPh sb="417" eb="419">
      <t>ジンコウ</t>
    </rPh>
    <rPh sb="421" eb="423">
      <t>スイドウ</t>
    </rPh>
    <rPh sb="423" eb="426">
      <t>シヨウリョウ</t>
    </rPh>
    <rPh sb="427" eb="429">
      <t>ゲンショウ</t>
    </rPh>
    <rPh sb="432" eb="433">
      <t>トモナ</t>
    </rPh>
    <rPh sb="435" eb="437">
      <t>イチニチ</t>
    </rPh>
    <rPh sb="437" eb="439">
      <t>ハイスイ</t>
    </rPh>
    <rPh sb="439" eb="441">
      <t>ノウリョク</t>
    </rPh>
    <rPh sb="442" eb="444">
      <t>ミナオ</t>
    </rPh>
    <rPh sb="449" eb="451">
      <t>コウテン</t>
    </rPh>
    <rPh sb="463" eb="465">
      <t>レイワ</t>
    </rPh>
    <rPh sb="466" eb="468">
      <t>ネンド</t>
    </rPh>
    <rPh sb="477" eb="478">
      <t>ツヅ</t>
    </rPh>
    <rPh sb="485" eb="486">
      <t>ヨコ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</si>
</sst>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2.39</c:v>
                </c:pt>
                <c:pt idx="1">
                  <c:v>1.04</c:v>
                </c:pt>
                <c:pt idx="2">
                  <c:v>0.64</c:v>
                </c:pt>
                <c:pt idx="3">
                  <c:v>0.63</c:v>
                </c:pt>
                <c:pt idx="4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B-4246-A51B-D4C1EDC48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0.44</c:v>
                </c:pt>
                <c:pt idx="1">
                  <c:v>0.52</c:v>
                </c:pt>
                <c:pt idx="2">
                  <c:v>0.47</c:v>
                </c:pt>
                <c:pt idx="3">
                  <c:v>0.4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B-4246-A51B-D4C1EDC48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111.35</c:v>
                </c:pt>
                <c:pt idx="1">
                  <c:v>112.8</c:v>
                </c:pt>
                <c:pt idx="2">
                  <c:v>111.23</c:v>
                </c:pt>
                <c:pt idx="3">
                  <c:v>111.24</c:v>
                </c:pt>
                <c:pt idx="4">
                  <c:v>113.16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F-4975-8886-17DA5DAF2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104.47</c:v>
                </c:pt>
                <c:pt idx="1">
                  <c:v>103.81</c:v>
                </c:pt>
                <c:pt idx="2">
                  <c:v>104.35</c:v>
                </c:pt>
                <c:pt idx="3">
                  <c:v>105.34</c:v>
                </c:pt>
                <c:pt idx="4">
                  <c:v>105.77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F-4975-8886-17DA5DAF2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45.33</c:v>
                </c:pt>
                <c:pt idx="1">
                  <c:v>46.44</c:v>
                </c:pt>
                <c:pt idx="2">
                  <c:v>47.51</c:v>
                </c:pt>
                <c:pt idx="3">
                  <c:v>48.03</c:v>
                </c:pt>
                <c:pt idx="4">
                  <c:v>48.12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C-4CC8-9D0A-2E9A2764A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45.14</c:v>
                </c:pt>
                <c:pt idx="1">
                  <c:v>45.85</c:v>
                </c:pt>
                <c:pt idx="2">
                  <c:v>47.31</c:v>
                </c:pt>
                <c:pt idx="3">
                  <c:v>47.5</c:v>
                </c:pt>
                <c:pt idx="4">
                  <c:v>48.41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3C-4CC8-9D0A-2E9A2764A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12.33</c:v>
                </c:pt>
                <c:pt idx="1">
                  <c:v>13.56</c:v>
                </c:pt>
                <c:pt idx="2">
                  <c:v>13.97</c:v>
                </c:pt>
                <c:pt idx="3">
                  <c:v>16.55</c:v>
                </c:pt>
                <c:pt idx="4">
                  <c:v>16.079999999999998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A-4309-BE24-F333F337F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13.58</c:v>
                </c:pt>
                <c:pt idx="1">
                  <c:v>14.13</c:v>
                </c:pt>
                <c:pt idx="2">
                  <c:v>16.77</c:v>
                </c:pt>
                <c:pt idx="3">
                  <c:v>17.399999999999999</c:v>
                </c:pt>
                <c:pt idx="4">
                  <c:v>18.64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A-4309-BE24-F333F337F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B0-4187-98DC-0B4BBE0BB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16.399999999999999</c:v>
                </c:pt>
                <c:pt idx="1">
                  <c:v>25.66</c:v>
                </c:pt>
                <c:pt idx="2">
                  <c:v>21.69</c:v>
                </c:pt>
                <c:pt idx="3">
                  <c:v>24.04</c:v>
                </c:pt>
                <c:pt idx="4">
                  <c:v>28.03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B0-4187-98DC-0B4BBE0BB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130.36000000000001</c:v>
                </c:pt>
                <c:pt idx="1">
                  <c:v>144.72999999999999</c:v>
                </c:pt>
                <c:pt idx="2">
                  <c:v>179.54</c:v>
                </c:pt>
                <c:pt idx="3">
                  <c:v>215.5</c:v>
                </c:pt>
                <c:pt idx="4">
                  <c:v>203.43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5-4110-94FC-1F8C6BFFC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293.23</c:v>
                </c:pt>
                <c:pt idx="1">
                  <c:v>300.14</c:v>
                </c:pt>
                <c:pt idx="2">
                  <c:v>301.04000000000002</c:v>
                </c:pt>
                <c:pt idx="3">
                  <c:v>305.08</c:v>
                </c:pt>
                <c:pt idx="4">
                  <c:v>305.33999999999997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65-4110-94FC-1F8C6BFFC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381.18</c:v>
                </c:pt>
                <c:pt idx="1">
                  <c:v>346.66</c:v>
                </c:pt>
                <c:pt idx="2">
                  <c:v>341.98</c:v>
                </c:pt>
                <c:pt idx="3">
                  <c:v>383.7</c:v>
                </c:pt>
                <c:pt idx="4">
                  <c:v>446.47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5-4253-8B3A-7C62E4D51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542.29999999999995</c:v>
                </c:pt>
                <c:pt idx="1">
                  <c:v>566.65</c:v>
                </c:pt>
                <c:pt idx="2">
                  <c:v>551.62</c:v>
                </c:pt>
                <c:pt idx="3">
                  <c:v>585.59</c:v>
                </c:pt>
                <c:pt idx="4">
                  <c:v>561.34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75-4253-8B3A-7C62E4D51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93.47</c:v>
                </c:pt>
                <c:pt idx="1">
                  <c:v>94.36</c:v>
                </c:pt>
                <c:pt idx="2">
                  <c:v>102.69</c:v>
                </c:pt>
                <c:pt idx="3">
                  <c:v>102.1</c:v>
                </c:pt>
                <c:pt idx="4">
                  <c:v>105.18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6-4D75-95BE-59084280D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87.51</c:v>
                </c:pt>
                <c:pt idx="1">
                  <c:v>84.77</c:v>
                </c:pt>
                <c:pt idx="2">
                  <c:v>87.11</c:v>
                </c:pt>
                <c:pt idx="3">
                  <c:v>82.78</c:v>
                </c:pt>
                <c:pt idx="4">
                  <c:v>84.82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26-4D75-95BE-59084280D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161.13999999999999</c:v>
                </c:pt>
                <c:pt idx="1">
                  <c:v>160.53</c:v>
                </c:pt>
                <c:pt idx="2">
                  <c:v>148.12</c:v>
                </c:pt>
                <c:pt idx="3">
                  <c:v>148.27000000000001</c:v>
                </c:pt>
                <c:pt idx="4">
                  <c:v>144.76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8-4BD1-B484-A31954358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218.42</c:v>
                </c:pt>
                <c:pt idx="1">
                  <c:v>227.27</c:v>
                </c:pt>
                <c:pt idx="2">
                  <c:v>223.98</c:v>
                </c:pt>
                <c:pt idx="3">
                  <c:v>225.09</c:v>
                </c:pt>
                <c:pt idx="4">
                  <c:v>224.82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A8-4BD1-B484-A31954358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56.31</c:v>
                </c:pt>
                <c:pt idx="1">
                  <c:v>55.67</c:v>
                </c:pt>
                <c:pt idx="2">
                  <c:v>55.28</c:v>
                </c:pt>
                <c:pt idx="3">
                  <c:v>57.63</c:v>
                </c:pt>
                <c:pt idx="4">
                  <c:v>74.94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58-4DA2-8961-799EBB53F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50.24</c:v>
                </c:pt>
                <c:pt idx="1">
                  <c:v>50.29</c:v>
                </c:pt>
                <c:pt idx="2">
                  <c:v>49.64</c:v>
                </c:pt>
                <c:pt idx="3">
                  <c:v>49.38</c:v>
                </c:pt>
                <c:pt idx="4">
                  <c:v>50.09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58-4DA2-8961-799EBB53F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86.99</c:v>
                </c:pt>
                <c:pt idx="1">
                  <c:v>88.68</c:v>
                </c:pt>
                <c:pt idx="2">
                  <c:v>88.06</c:v>
                </c:pt>
                <c:pt idx="3">
                  <c:v>85.36</c:v>
                </c:pt>
                <c:pt idx="4">
                  <c:v>85.54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1-48A1-9B7F-B5E9AB3F7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78.650000000000006</c:v>
                </c:pt>
                <c:pt idx="1">
                  <c:v>77.73</c:v>
                </c:pt>
                <c:pt idx="2">
                  <c:v>78.09</c:v>
                </c:pt>
                <c:pt idx="3">
                  <c:v>78.010000000000005</c:v>
                </c:pt>
                <c:pt idx="4">
                  <c:v>77.599999999999994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21-48A1-9B7F-B5E9AB3F7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1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 x14ac:dyDescent="0.15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 x14ac:dyDescent="0.15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2" t="str">
        <f>データ!H6</f>
        <v>京都府　宇治田原町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 x14ac:dyDescent="0.15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末端給水事業</v>
      </c>
      <c r="Q8" s="44"/>
      <c r="R8" s="44"/>
      <c r="S8" s="44"/>
      <c r="T8" s="44"/>
      <c r="U8" s="44"/>
      <c r="V8" s="44"/>
      <c r="W8" s="44" t="str">
        <f>データ!$L$6</f>
        <v>A8</v>
      </c>
      <c r="X8" s="44"/>
      <c r="Y8" s="44"/>
      <c r="Z8" s="44"/>
      <c r="AA8" s="44"/>
      <c r="AB8" s="44"/>
      <c r="AC8" s="44"/>
      <c r="AD8" s="44" t="str">
        <f>データ!$M$6</f>
        <v>非設置</v>
      </c>
      <c r="AE8" s="44"/>
      <c r="AF8" s="44"/>
      <c r="AG8" s="44"/>
      <c r="AH8" s="44"/>
      <c r="AI8" s="44"/>
      <c r="AJ8" s="44"/>
      <c r="AK8" s="2"/>
      <c r="AL8" s="45">
        <f>データ!$R$6</f>
        <v>8947</v>
      </c>
      <c r="AM8" s="45"/>
      <c r="AN8" s="45"/>
      <c r="AO8" s="45"/>
      <c r="AP8" s="45"/>
      <c r="AQ8" s="45"/>
      <c r="AR8" s="45"/>
      <c r="AS8" s="45"/>
      <c r="AT8" s="46">
        <f>データ!$S$6</f>
        <v>58.16</v>
      </c>
      <c r="AU8" s="47"/>
      <c r="AV8" s="47"/>
      <c r="AW8" s="47"/>
      <c r="AX8" s="47"/>
      <c r="AY8" s="47"/>
      <c r="AZ8" s="47"/>
      <c r="BA8" s="47"/>
      <c r="BB8" s="48">
        <f>データ!$T$6</f>
        <v>153.83000000000001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15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15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78.27</v>
      </c>
      <c r="J10" s="47"/>
      <c r="K10" s="47"/>
      <c r="L10" s="47"/>
      <c r="M10" s="47"/>
      <c r="N10" s="47"/>
      <c r="O10" s="81"/>
      <c r="P10" s="48">
        <f>データ!$P$6</f>
        <v>98.63</v>
      </c>
      <c r="Q10" s="48"/>
      <c r="R10" s="48"/>
      <c r="S10" s="48"/>
      <c r="T10" s="48"/>
      <c r="U10" s="48"/>
      <c r="V10" s="48"/>
      <c r="W10" s="45">
        <f>データ!$Q$6</f>
        <v>2673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8768</v>
      </c>
      <c r="AM10" s="45"/>
      <c r="AN10" s="45"/>
      <c r="AO10" s="45"/>
      <c r="AP10" s="45"/>
      <c r="AQ10" s="45"/>
      <c r="AR10" s="45"/>
      <c r="AS10" s="45"/>
      <c r="AT10" s="46">
        <f>データ!$V$6</f>
        <v>9.27</v>
      </c>
      <c r="AU10" s="47"/>
      <c r="AV10" s="47"/>
      <c r="AW10" s="47"/>
      <c r="AX10" s="47"/>
      <c r="AY10" s="47"/>
      <c r="AZ10" s="47"/>
      <c r="BA10" s="47"/>
      <c r="BB10" s="48">
        <f>データ!$W$6</f>
        <v>945.85</v>
      </c>
      <c r="BC10" s="48"/>
      <c r="BD10" s="48"/>
      <c r="BE10" s="48"/>
      <c r="BF10" s="48"/>
      <c r="BG10" s="48"/>
      <c r="BH10" s="48"/>
      <c r="BI10" s="48"/>
      <c r="BJ10" s="2"/>
      <c r="BK10" s="2"/>
      <c r="BL10" s="63" t="s">
        <v>21</v>
      </c>
      <c r="BM10" s="64"/>
      <c r="BN10" s="65" t="s">
        <v>22</v>
      </c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7" t="s">
        <v>112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5" t="s">
        <v>26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7" t="s">
        <v>110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 x14ac:dyDescent="0.15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5" t="s">
        <v>28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7" t="s">
        <v>111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【111.39】</v>
      </c>
      <c r="F85" s="13" t="str">
        <f>データ!AS6</f>
        <v>【1.30】</v>
      </c>
      <c r="G85" s="13" t="str">
        <f>データ!BD6</f>
        <v>【261.51】</v>
      </c>
      <c r="H85" s="13" t="str">
        <f>データ!BO6</f>
        <v>【265.16】</v>
      </c>
      <c r="I85" s="13" t="str">
        <f>データ!BZ6</f>
        <v>【102.35】</v>
      </c>
      <c r="J85" s="13" t="str">
        <f>データ!CK6</f>
        <v>【167.74】</v>
      </c>
      <c r="K85" s="13" t="str">
        <f>データ!CV6</f>
        <v>【60.29】</v>
      </c>
      <c r="L85" s="13" t="str">
        <f>データ!DG6</f>
        <v>【90.12】</v>
      </c>
      <c r="M85" s="13" t="str">
        <f>データ!DR6</f>
        <v>【50.88】</v>
      </c>
      <c r="N85" s="13" t="str">
        <f>データ!EC6</f>
        <v>【22.30】</v>
      </c>
      <c r="O85" s="13" t="str">
        <f>データ!EN6</f>
        <v>【0.66】</v>
      </c>
    </row>
  </sheetData>
  <sheetProtection algorithmName="SHA-512" hashValue="038g8JnxuQPyZF2Ht55vA/Hz5w3C3SdA9rJpULa564RP2YVV4BZxWlB1jkJLfTILNo91TWIRIos3I4c8CJByfg==" saltValue="ANM0MOm+1gWhhjNdY/uBfg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2021</v>
      </c>
      <c r="C6" s="20">
        <f t="shared" ref="C6:W6" si="3">C7</f>
        <v>263443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京都府　宇治田原町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A8</v>
      </c>
      <c r="M6" s="20" t="str">
        <f t="shared" si="3"/>
        <v>非設置</v>
      </c>
      <c r="N6" s="21" t="str">
        <f t="shared" si="3"/>
        <v>-</v>
      </c>
      <c r="O6" s="21">
        <f t="shared" si="3"/>
        <v>78.27</v>
      </c>
      <c r="P6" s="21">
        <f t="shared" si="3"/>
        <v>98.63</v>
      </c>
      <c r="Q6" s="21">
        <f t="shared" si="3"/>
        <v>2673</v>
      </c>
      <c r="R6" s="21">
        <f t="shared" si="3"/>
        <v>8947</v>
      </c>
      <c r="S6" s="21">
        <f t="shared" si="3"/>
        <v>58.16</v>
      </c>
      <c r="T6" s="21">
        <f t="shared" si="3"/>
        <v>153.83000000000001</v>
      </c>
      <c r="U6" s="21">
        <f t="shared" si="3"/>
        <v>8768</v>
      </c>
      <c r="V6" s="21">
        <f t="shared" si="3"/>
        <v>9.27</v>
      </c>
      <c r="W6" s="21">
        <f t="shared" si="3"/>
        <v>945.85</v>
      </c>
      <c r="X6" s="22">
        <f>IF(X7="",NA(),X7)</f>
        <v>111.35</v>
      </c>
      <c r="Y6" s="22">
        <f t="shared" ref="Y6:AG6" si="4">IF(Y7="",NA(),Y7)</f>
        <v>112.8</v>
      </c>
      <c r="Z6" s="22">
        <f t="shared" si="4"/>
        <v>111.23</v>
      </c>
      <c r="AA6" s="22">
        <f t="shared" si="4"/>
        <v>111.24</v>
      </c>
      <c r="AB6" s="22">
        <f t="shared" si="4"/>
        <v>113.16</v>
      </c>
      <c r="AC6" s="22">
        <f t="shared" si="4"/>
        <v>104.47</v>
      </c>
      <c r="AD6" s="22">
        <f t="shared" si="4"/>
        <v>103.81</v>
      </c>
      <c r="AE6" s="22">
        <f t="shared" si="4"/>
        <v>104.35</v>
      </c>
      <c r="AF6" s="22">
        <f t="shared" si="4"/>
        <v>105.34</v>
      </c>
      <c r="AG6" s="22">
        <f t="shared" si="4"/>
        <v>105.77</v>
      </c>
      <c r="AH6" s="21" t="str">
        <f>IF(AH7="","",IF(AH7="-","【-】","【"&amp;SUBSTITUTE(TEXT(AH7,"#,##0.00"),"-","△")&amp;"】"))</f>
        <v>【111.39】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16.399999999999999</v>
      </c>
      <c r="AO6" s="22">
        <f t="shared" si="5"/>
        <v>25.66</v>
      </c>
      <c r="AP6" s="22">
        <f t="shared" si="5"/>
        <v>21.69</v>
      </c>
      <c r="AQ6" s="22">
        <f t="shared" si="5"/>
        <v>24.04</v>
      </c>
      <c r="AR6" s="22">
        <f t="shared" si="5"/>
        <v>28.03</v>
      </c>
      <c r="AS6" s="21" t="str">
        <f>IF(AS7="","",IF(AS7="-","【-】","【"&amp;SUBSTITUTE(TEXT(AS7,"#,##0.00"),"-","△")&amp;"】"))</f>
        <v>【1.30】</v>
      </c>
      <c r="AT6" s="22">
        <f>IF(AT7="",NA(),AT7)</f>
        <v>130.36000000000001</v>
      </c>
      <c r="AU6" s="22">
        <f t="shared" ref="AU6:BC6" si="6">IF(AU7="",NA(),AU7)</f>
        <v>144.72999999999999</v>
      </c>
      <c r="AV6" s="22">
        <f t="shared" si="6"/>
        <v>179.54</v>
      </c>
      <c r="AW6" s="22">
        <f t="shared" si="6"/>
        <v>215.5</v>
      </c>
      <c r="AX6" s="22">
        <f t="shared" si="6"/>
        <v>203.43</v>
      </c>
      <c r="AY6" s="22">
        <f t="shared" si="6"/>
        <v>293.23</v>
      </c>
      <c r="AZ6" s="22">
        <f t="shared" si="6"/>
        <v>300.14</v>
      </c>
      <c r="BA6" s="22">
        <f t="shared" si="6"/>
        <v>301.04000000000002</v>
      </c>
      <c r="BB6" s="22">
        <f t="shared" si="6"/>
        <v>305.08</v>
      </c>
      <c r="BC6" s="22">
        <f t="shared" si="6"/>
        <v>305.33999999999997</v>
      </c>
      <c r="BD6" s="21" t="str">
        <f>IF(BD7="","",IF(BD7="-","【-】","【"&amp;SUBSTITUTE(TEXT(BD7,"#,##0.00"),"-","△")&amp;"】"))</f>
        <v>【261.51】</v>
      </c>
      <c r="BE6" s="22">
        <f>IF(BE7="",NA(),BE7)</f>
        <v>381.18</v>
      </c>
      <c r="BF6" s="22">
        <f t="shared" ref="BF6:BN6" si="7">IF(BF7="",NA(),BF7)</f>
        <v>346.66</v>
      </c>
      <c r="BG6" s="22">
        <f t="shared" si="7"/>
        <v>341.98</v>
      </c>
      <c r="BH6" s="22">
        <f t="shared" si="7"/>
        <v>383.7</v>
      </c>
      <c r="BI6" s="22">
        <f t="shared" si="7"/>
        <v>446.47</v>
      </c>
      <c r="BJ6" s="22">
        <f t="shared" si="7"/>
        <v>542.29999999999995</v>
      </c>
      <c r="BK6" s="22">
        <f t="shared" si="7"/>
        <v>566.65</v>
      </c>
      <c r="BL6" s="22">
        <f t="shared" si="7"/>
        <v>551.62</v>
      </c>
      <c r="BM6" s="22">
        <f t="shared" si="7"/>
        <v>585.59</v>
      </c>
      <c r="BN6" s="22">
        <f t="shared" si="7"/>
        <v>561.34</v>
      </c>
      <c r="BO6" s="21" t="str">
        <f>IF(BO7="","",IF(BO7="-","【-】","【"&amp;SUBSTITUTE(TEXT(BO7,"#,##0.00"),"-","△")&amp;"】"))</f>
        <v>【265.16】</v>
      </c>
      <c r="BP6" s="22">
        <f>IF(BP7="",NA(),BP7)</f>
        <v>93.47</v>
      </c>
      <c r="BQ6" s="22">
        <f t="shared" ref="BQ6:BY6" si="8">IF(BQ7="",NA(),BQ7)</f>
        <v>94.36</v>
      </c>
      <c r="BR6" s="22">
        <f t="shared" si="8"/>
        <v>102.69</v>
      </c>
      <c r="BS6" s="22">
        <f t="shared" si="8"/>
        <v>102.1</v>
      </c>
      <c r="BT6" s="22">
        <f t="shared" si="8"/>
        <v>105.18</v>
      </c>
      <c r="BU6" s="22">
        <f t="shared" si="8"/>
        <v>87.51</v>
      </c>
      <c r="BV6" s="22">
        <f t="shared" si="8"/>
        <v>84.77</v>
      </c>
      <c r="BW6" s="22">
        <f t="shared" si="8"/>
        <v>87.11</v>
      </c>
      <c r="BX6" s="22">
        <f t="shared" si="8"/>
        <v>82.78</v>
      </c>
      <c r="BY6" s="22">
        <f t="shared" si="8"/>
        <v>84.82</v>
      </c>
      <c r="BZ6" s="21" t="str">
        <f>IF(BZ7="","",IF(BZ7="-","【-】","【"&amp;SUBSTITUTE(TEXT(BZ7,"#,##0.00"),"-","△")&amp;"】"))</f>
        <v>【102.35】</v>
      </c>
      <c r="CA6" s="22">
        <f>IF(CA7="",NA(),CA7)</f>
        <v>161.13999999999999</v>
      </c>
      <c r="CB6" s="22">
        <f t="shared" ref="CB6:CJ6" si="9">IF(CB7="",NA(),CB7)</f>
        <v>160.53</v>
      </c>
      <c r="CC6" s="22">
        <f t="shared" si="9"/>
        <v>148.12</v>
      </c>
      <c r="CD6" s="22">
        <f t="shared" si="9"/>
        <v>148.27000000000001</v>
      </c>
      <c r="CE6" s="22">
        <f t="shared" si="9"/>
        <v>144.76</v>
      </c>
      <c r="CF6" s="22">
        <f t="shared" si="9"/>
        <v>218.42</v>
      </c>
      <c r="CG6" s="22">
        <f t="shared" si="9"/>
        <v>227.27</v>
      </c>
      <c r="CH6" s="22">
        <f t="shared" si="9"/>
        <v>223.98</v>
      </c>
      <c r="CI6" s="22">
        <f t="shared" si="9"/>
        <v>225.09</v>
      </c>
      <c r="CJ6" s="22">
        <f t="shared" si="9"/>
        <v>224.82</v>
      </c>
      <c r="CK6" s="21" t="str">
        <f>IF(CK7="","",IF(CK7="-","【-】","【"&amp;SUBSTITUTE(TEXT(CK7,"#,##0.00"),"-","△")&amp;"】"))</f>
        <v>【167.74】</v>
      </c>
      <c r="CL6" s="22">
        <f>IF(CL7="",NA(),CL7)</f>
        <v>56.31</v>
      </c>
      <c r="CM6" s="22">
        <f t="shared" ref="CM6:CU6" si="10">IF(CM7="",NA(),CM7)</f>
        <v>55.67</v>
      </c>
      <c r="CN6" s="22">
        <f t="shared" si="10"/>
        <v>55.28</v>
      </c>
      <c r="CO6" s="22">
        <f t="shared" si="10"/>
        <v>57.63</v>
      </c>
      <c r="CP6" s="22">
        <f t="shared" si="10"/>
        <v>74.94</v>
      </c>
      <c r="CQ6" s="22">
        <f t="shared" si="10"/>
        <v>50.24</v>
      </c>
      <c r="CR6" s="22">
        <f t="shared" si="10"/>
        <v>50.29</v>
      </c>
      <c r="CS6" s="22">
        <f t="shared" si="10"/>
        <v>49.64</v>
      </c>
      <c r="CT6" s="22">
        <f t="shared" si="10"/>
        <v>49.38</v>
      </c>
      <c r="CU6" s="22">
        <f t="shared" si="10"/>
        <v>50.09</v>
      </c>
      <c r="CV6" s="21" t="str">
        <f>IF(CV7="","",IF(CV7="-","【-】","【"&amp;SUBSTITUTE(TEXT(CV7,"#,##0.00"),"-","△")&amp;"】"))</f>
        <v>【60.29】</v>
      </c>
      <c r="CW6" s="22">
        <f>IF(CW7="",NA(),CW7)</f>
        <v>86.99</v>
      </c>
      <c r="CX6" s="22">
        <f t="shared" ref="CX6:DF6" si="11">IF(CX7="",NA(),CX7)</f>
        <v>88.68</v>
      </c>
      <c r="CY6" s="22">
        <f t="shared" si="11"/>
        <v>88.06</v>
      </c>
      <c r="CZ6" s="22">
        <f t="shared" si="11"/>
        <v>85.36</v>
      </c>
      <c r="DA6" s="22">
        <f t="shared" si="11"/>
        <v>85.54</v>
      </c>
      <c r="DB6" s="22">
        <f t="shared" si="11"/>
        <v>78.650000000000006</v>
      </c>
      <c r="DC6" s="22">
        <f t="shared" si="11"/>
        <v>77.73</v>
      </c>
      <c r="DD6" s="22">
        <f t="shared" si="11"/>
        <v>78.09</v>
      </c>
      <c r="DE6" s="22">
        <f t="shared" si="11"/>
        <v>78.010000000000005</v>
      </c>
      <c r="DF6" s="22">
        <f t="shared" si="11"/>
        <v>77.599999999999994</v>
      </c>
      <c r="DG6" s="21" t="str">
        <f>IF(DG7="","",IF(DG7="-","【-】","【"&amp;SUBSTITUTE(TEXT(DG7,"#,##0.00"),"-","△")&amp;"】"))</f>
        <v>【90.12】</v>
      </c>
      <c r="DH6" s="22">
        <f>IF(DH7="",NA(),DH7)</f>
        <v>45.33</v>
      </c>
      <c r="DI6" s="22">
        <f t="shared" ref="DI6:DQ6" si="12">IF(DI7="",NA(),DI7)</f>
        <v>46.44</v>
      </c>
      <c r="DJ6" s="22">
        <f t="shared" si="12"/>
        <v>47.51</v>
      </c>
      <c r="DK6" s="22">
        <f t="shared" si="12"/>
        <v>48.03</v>
      </c>
      <c r="DL6" s="22">
        <f t="shared" si="12"/>
        <v>48.12</v>
      </c>
      <c r="DM6" s="22">
        <f t="shared" si="12"/>
        <v>45.14</v>
      </c>
      <c r="DN6" s="22">
        <f t="shared" si="12"/>
        <v>45.85</v>
      </c>
      <c r="DO6" s="22">
        <f t="shared" si="12"/>
        <v>47.31</v>
      </c>
      <c r="DP6" s="22">
        <f t="shared" si="12"/>
        <v>47.5</v>
      </c>
      <c r="DQ6" s="22">
        <f t="shared" si="12"/>
        <v>48.41</v>
      </c>
      <c r="DR6" s="21" t="str">
        <f>IF(DR7="","",IF(DR7="-","【-】","【"&amp;SUBSTITUTE(TEXT(DR7,"#,##0.00"),"-","△")&amp;"】"))</f>
        <v>【50.88】</v>
      </c>
      <c r="DS6" s="22">
        <f>IF(DS7="",NA(),DS7)</f>
        <v>12.33</v>
      </c>
      <c r="DT6" s="22">
        <f t="shared" ref="DT6:EB6" si="13">IF(DT7="",NA(),DT7)</f>
        <v>13.56</v>
      </c>
      <c r="DU6" s="22">
        <f t="shared" si="13"/>
        <v>13.97</v>
      </c>
      <c r="DV6" s="22">
        <f t="shared" si="13"/>
        <v>16.55</v>
      </c>
      <c r="DW6" s="22">
        <f t="shared" si="13"/>
        <v>16.079999999999998</v>
      </c>
      <c r="DX6" s="22">
        <f t="shared" si="13"/>
        <v>13.58</v>
      </c>
      <c r="DY6" s="22">
        <f t="shared" si="13"/>
        <v>14.13</v>
      </c>
      <c r="DZ6" s="22">
        <f t="shared" si="13"/>
        <v>16.77</v>
      </c>
      <c r="EA6" s="22">
        <f t="shared" si="13"/>
        <v>17.399999999999999</v>
      </c>
      <c r="EB6" s="22">
        <f t="shared" si="13"/>
        <v>18.64</v>
      </c>
      <c r="EC6" s="21" t="str">
        <f>IF(EC7="","",IF(EC7="-","【-】","【"&amp;SUBSTITUTE(TEXT(EC7,"#,##0.00"),"-","△")&amp;"】"))</f>
        <v>【22.30】</v>
      </c>
      <c r="ED6" s="22">
        <f>IF(ED7="",NA(),ED7)</f>
        <v>2.39</v>
      </c>
      <c r="EE6" s="22">
        <f t="shared" ref="EE6:EM6" si="14">IF(EE7="",NA(),EE7)</f>
        <v>1.04</v>
      </c>
      <c r="EF6" s="22">
        <f t="shared" si="14"/>
        <v>0.64</v>
      </c>
      <c r="EG6" s="22">
        <f t="shared" si="14"/>
        <v>0.63</v>
      </c>
      <c r="EH6" s="22">
        <f t="shared" si="14"/>
        <v>0.38</v>
      </c>
      <c r="EI6" s="22">
        <f t="shared" si="14"/>
        <v>0.44</v>
      </c>
      <c r="EJ6" s="22">
        <f t="shared" si="14"/>
        <v>0.52</v>
      </c>
      <c r="EK6" s="22">
        <f t="shared" si="14"/>
        <v>0.47</v>
      </c>
      <c r="EL6" s="22">
        <f t="shared" si="14"/>
        <v>0.4</v>
      </c>
      <c r="EM6" s="22">
        <f t="shared" si="14"/>
        <v>0.36</v>
      </c>
      <c r="EN6" s="21" t="str">
        <f>IF(EN7="","",IF(EN7="-","【-】","【"&amp;SUBSTITUTE(TEXT(EN7,"#,##0.00"),"-","△")&amp;"】"))</f>
        <v>【0.66】</v>
      </c>
    </row>
    <row r="7" spans="1:144" s="23" customFormat="1" x14ac:dyDescent="0.15">
      <c r="A7" s="15"/>
      <c r="B7" s="24">
        <v>2021</v>
      </c>
      <c r="C7" s="24">
        <v>263443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78.27</v>
      </c>
      <c r="P7" s="25">
        <v>98.63</v>
      </c>
      <c r="Q7" s="25">
        <v>2673</v>
      </c>
      <c r="R7" s="25">
        <v>8947</v>
      </c>
      <c r="S7" s="25">
        <v>58.16</v>
      </c>
      <c r="T7" s="25">
        <v>153.83000000000001</v>
      </c>
      <c r="U7" s="25">
        <v>8768</v>
      </c>
      <c r="V7" s="25">
        <v>9.27</v>
      </c>
      <c r="W7" s="25">
        <v>945.85</v>
      </c>
      <c r="X7" s="25">
        <v>111.35</v>
      </c>
      <c r="Y7" s="25">
        <v>112.8</v>
      </c>
      <c r="Z7" s="25">
        <v>111.23</v>
      </c>
      <c r="AA7" s="25">
        <v>111.24</v>
      </c>
      <c r="AB7" s="25">
        <v>113.16</v>
      </c>
      <c r="AC7" s="25">
        <v>104.47</v>
      </c>
      <c r="AD7" s="25">
        <v>103.81</v>
      </c>
      <c r="AE7" s="25">
        <v>104.35</v>
      </c>
      <c r="AF7" s="25">
        <v>105.34</v>
      </c>
      <c r="AG7" s="25">
        <v>105.77</v>
      </c>
      <c r="AH7" s="25">
        <v>111.39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16.399999999999999</v>
      </c>
      <c r="AO7" s="25">
        <v>25.66</v>
      </c>
      <c r="AP7" s="25">
        <v>21.69</v>
      </c>
      <c r="AQ7" s="25">
        <v>24.04</v>
      </c>
      <c r="AR7" s="25">
        <v>28.03</v>
      </c>
      <c r="AS7" s="25">
        <v>1.3</v>
      </c>
      <c r="AT7" s="25">
        <v>130.36000000000001</v>
      </c>
      <c r="AU7" s="25">
        <v>144.72999999999999</v>
      </c>
      <c r="AV7" s="25">
        <v>179.54</v>
      </c>
      <c r="AW7" s="25">
        <v>215.5</v>
      </c>
      <c r="AX7" s="25">
        <v>203.43</v>
      </c>
      <c r="AY7" s="25">
        <v>293.23</v>
      </c>
      <c r="AZ7" s="25">
        <v>300.14</v>
      </c>
      <c r="BA7" s="25">
        <v>301.04000000000002</v>
      </c>
      <c r="BB7" s="25">
        <v>305.08</v>
      </c>
      <c r="BC7" s="25">
        <v>305.33999999999997</v>
      </c>
      <c r="BD7" s="25">
        <v>261.51</v>
      </c>
      <c r="BE7" s="25">
        <v>381.18</v>
      </c>
      <c r="BF7" s="25">
        <v>346.66</v>
      </c>
      <c r="BG7" s="25">
        <v>341.98</v>
      </c>
      <c r="BH7" s="25">
        <v>383.7</v>
      </c>
      <c r="BI7" s="25">
        <v>446.47</v>
      </c>
      <c r="BJ7" s="25">
        <v>542.29999999999995</v>
      </c>
      <c r="BK7" s="25">
        <v>566.65</v>
      </c>
      <c r="BL7" s="25">
        <v>551.62</v>
      </c>
      <c r="BM7" s="25">
        <v>585.59</v>
      </c>
      <c r="BN7" s="25">
        <v>561.34</v>
      </c>
      <c r="BO7" s="25">
        <v>265.16000000000003</v>
      </c>
      <c r="BP7" s="25">
        <v>93.47</v>
      </c>
      <c r="BQ7" s="25">
        <v>94.36</v>
      </c>
      <c r="BR7" s="25">
        <v>102.69</v>
      </c>
      <c r="BS7" s="25">
        <v>102.1</v>
      </c>
      <c r="BT7" s="25">
        <v>105.18</v>
      </c>
      <c r="BU7" s="25">
        <v>87.51</v>
      </c>
      <c r="BV7" s="25">
        <v>84.77</v>
      </c>
      <c r="BW7" s="25">
        <v>87.11</v>
      </c>
      <c r="BX7" s="25">
        <v>82.78</v>
      </c>
      <c r="BY7" s="25">
        <v>84.82</v>
      </c>
      <c r="BZ7" s="25">
        <v>102.35</v>
      </c>
      <c r="CA7" s="25">
        <v>161.13999999999999</v>
      </c>
      <c r="CB7" s="25">
        <v>160.53</v>
      </c>
      <c r="CC7" s="25">
        <v>148.12</v>
      </c>
      <c r="CD7" s="25">
        <v>148.27000000000001</v>
      </c>
      <c r="CE7" s="25">
        <v>144.76</v>
      </c>
      <c r="CF7" s="25">
        <v>218.42</v>
      </c>
      <c r="CG7" s="25">
        <v>227.27</v>
      </c>
      <c r="CH7" s="25">
        <v>223.98</v>
      </c>
      <c r="CI7" s="25">
        <v>225.09</v>
      </c>
      <c r="CJ7" s="25">
        <v>224.82</v>
      </c>
      <c r="CK7" s="25">
        <v>167.74</v>
      </c>
      <c r="CL7" s="25">
        <v>56.31</v>
      </c>
      <c r="CM7" s="25">
        <v>55.67</v>
      </c>
      <c r="CN7" s="25">
        <v>55.28</v>
      </c>
      <c r="CO7" s="25">
        <v>57.63</v>
      </c>
      <c r="CP7" s="25">
        <v>74.94</v>
      </c>
      <c r="CQ7" s="25">
        <v>50.24</v>
      </c>
      <c r="CR7" s="25">
        <v>50.29</v>
      </c>
      <c r="CS7" s="25">
        <v>49.64</v>
      </c>
      <c r="CT7" s="25">
        <v>49.38</v>
      </c>
      <c r="CU7" s="25">
        <v>50.09</v>
      </c>
      <c r="CV7" s="25">
        <v>60.29</v>
      </c>
      <c r="CW7" s="25">
        <v>86.99</v>
      </c>
      <c r="CX7" s="25">
        <v>88.68</v>
      </c>
      <c r="CY7" s="25">
        <v>88.06</v>
      </c>
      <c r="CZ7" s="25">
        <v>85.36</v>
      </c>
      <c r="DA7" s="25">
        <v>85.54</v>
      </c>
      <c r="DB7" s="25">
        <v>78.650000000000006</v>
      </c>
      <c r="DC7" s="25">
        <v>77.73</v>
      </c>
      <c r="DD7" s="25">
        <v>78.09</v>
      </c>
      <c r="DE7" s="25">
        <v>78.010000000000005</v>
      </c>
      <c r="DF7" s="25">
        <v>77.599999999999994</v>
      </c>
      <c r="DG7" s="25">
        <v>90.12</v>
      </c>
      <c r="DH7" s="25">
        <v>45.33</v>
      </c>
      <c r="DI7" s="25">
        <v>46.44</v>
      </c>
      <c r="DJ7" s="25">
        <v>47.51</v>
      </c>
      <c r="DK7" s="25">
        <v>48.03</v>
      </c>
      <c r="DL7" s="25">
        <v>48.12</v>
      </c>
      <c r="DM7" s="25">
        <v>45.14</v>
      </c>
      <c r="DN7" s="25">
        <v>45.85</v>
      </c>
      <c r="DO7" s="25">
        <v>47.31</v>
      </c>
      <c r="DP7" s="25">
        <v>47.5</v>
      </c>
      <c r="DQ7" s="25">
        <v>48.41</v>
      </c>
      <c r="DR7" s="25">
        <v>50.88</v>
      </c>
      <c r="DS7" s="25">
        <v>12.33</v>
      </c>
      <c r="DT7" s="25">
        <v>13.56</v>
      </c>
      <c r="DU7" s="25">
        <v>13.97</v>
      </c>
      <c r="DV7" s="25">
        <v>16.55</v>
      </c>
      <c r="DW7" s="25">
        <v>16.079999999999998</v>
      </c>
      <c r="DX7" s="25">
        <v>13.58</v>
      </c>
      <c r="DY7" s="25">
        <v>14.13</v>
      </c>
      <c r="DZ7" s="25">
        <v>16.77</v>
      </c>
      <c r="EA7" s="25">
        <v>17.399999999999999</v>
      </c>
      <c r="EB7" s="25">
        <v>18.64</v>
      </c>
      <c r="EC7" s="25">
        <v>22.3</v>
      </c>
      <c r="ED7" s="25">
        <v>2.39</v>
      </c>
      <c r="EE7" s="25">
        <v>1.04</v>
      </c>
      <c r="EF7" s="25">
        <v>0.64</v>
      </c>
      <c r="EG7" s="25">
        <v>0.63</v>
      </c>
      <c r="EH7" s="25">
        <v>0.38</v>
      </c>
      <c r="EI7" s="25">
        <v>0.44</v>
      </c>
      <c r="EJ7" s="25">
        <v>0.52</v>
      </c>
      <c r="EK7" s="25">
        <v>0.47</v>
      </c>
      <c r="EL7" s="25">
        <v>0.4</v>
      </c>
      <c r="EM7" s="25">
        <v>0.36</v>
      </c>
      <c r="EN7" s="25">
        <v>0.66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108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ut4107</cp:lastModifiedBy>
  <cp:lastPrinted>2023-02-09T05:54:02Z</cp:lastPrinted>
  <dcterms:created xsi:type="dcterms:W3CDTF">2022-12-01T01:01:19Z</dcterms:created>
  <dcterms:modified xsi:type="dcterms:W3CDTF">2023-02-09T05:59:01Z</dcterms:modified>
  <cp:category/>
</cp:coreProperties>
</file>