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4\230112【企画財政課】公営企業に係る「経営比較分析表」（令和３年度決算）の分析等について■■■\02　回答\（井手水）【経営比較分析表】2021_263435_46_010\"/>
    </mc:Choice>
  </mc:AlternateContent>
  <workbookProtection workbookAlgorithmName="SHA-512" workbookHashValue="w8QdaiUGqmmmqjhSUNNrd8KF+CQiqrhiEcfeVj/qtxddp0f/78V+lXSd0e/Wpw8YH5bFA1gQJXQ6XMudvu5s7w==" workbookSaltValue="DzAX8MxHQkjCkIbKRUnjtg==" workbookSpinCount="100000" lockStructure="1"/>
  <bookViews>
    <workbookView xWindow="0" yWindow="0" windowWidth="11265" windowHeight="61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<sst xmlns="http://schemas.openxmlformats.org/spreadsheetml/2006/main" count="228" uniqueCount="113">
  <si>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</si>
  <si>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</si>
  <si>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</si>
  <si>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</si>
  <si>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</si>
  <si>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</si>
  <si>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</si>
  <si>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</si>
  <si>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</si>
  <si>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</si>
  <si>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</si>
  <si>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</si>
  <si>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</si>
  <si>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</si>
  <si>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</si>
  <si>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</si>
  <si>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</si>
  <si>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</si>
  <si>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</si>
  <si>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</si>
  <si>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</si>
  <si>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</si>
  <si>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</si>
  <si>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</si>
  <si>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</si>
  <si>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</si>
  <si>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</si>
  <si>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</si>
  <si>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</si>
  <si>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</si>
  <si>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</si>
  <si>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</si>
  <si>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</si>
  <si>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</si>
  <si>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</si>
  <si>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</si>
  <si>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</si>
  <si>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</si>
  <si>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</si>
  <si>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</si>
  <si>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</si>
  <si>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</si>
  <si>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</si>
  <si>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</si>
  <si>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</si>
  <si>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</si>
  <si>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</si>
  <si>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</si>
  <si>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</si>
  <si>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</si>
  <si>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</si>
  <si>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</si>
  <si>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</si>
  <si>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</si>
  <si>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</si>
  <si>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</si>
  <si>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</si>
  <si>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</si>
  <si>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</si>
  <si>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</si>
  <si>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</si>
  <si>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</si>
  <si>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</si>
  <si>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</si>
  <si>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</si>
  <si>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</si>
  <si>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</si>
  <si>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</si>
  <si>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</si>
  <si>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</si>
  <si>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</si>
  <si>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</si>
  <si>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</si>
  <si>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</si>
  <si>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</si>
  <si>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</si>
  <si>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</si>
  <si>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</si>
  <si>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</si>
  <si>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</si>
  <si>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</si>
  <si>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</si>
  <si>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</si>
  <si>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</si>
  <si>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</si>
  <si>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</si>
  <si>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</si>
  <si>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</si>
  <si>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</si>
  <si>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</si>
  <si>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</si>
  <si>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</si>
  <si>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</si>
  <si>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</si>
  <si>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</si>
  <si>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</si>
  <si>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</si>
  <si>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</si>
  <si>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</si>
  <si>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</si>
  <si>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</si>
  <si>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</si>
  <si>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</si>
  <si>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</si>
  <si>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</si>
  <si>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</si>
  <si>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</si>
  <si>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</si>
  <si>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</si>
  <si>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</si>
  <si>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資産の減価償却がどの程度進んでいるかを示す指標です。現在は類似団体とほぼ同水準ですが、今後約10年後に更新投資のピークが予想されるため、平成28年度に策定した経営戦略に従い、計画的な施設更新に努めます。
②「管路経年比率」は、法定耐用年数を超過した管路の割合、③「管路更新率」は、管路の更新ペースが把握できる指標です。管路の老朽化が進んでいるものの、なかなか管路の更新ができていない状況です。今後は財政状況を見ながらではありますが、石綿管の布設替に加えて、老朽化した管路の更新も計画的かつ優先的に行う予定です。</t>
    <phoneticPr fontId="4"/>
  </si>
  <si>
    <t>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節減等に努めつつ、老朽化する施設・管路の更新や石綿管布設替を計画的に実施し、引続き「有収率」や「管路更新率」の向上に取り組む予定です。</t>
    <phoneticPr fontId="4"/>
  </si>
  <si>
    <t>①「経常収支比率」は、単年度の収支が黒字であれば100％以上となる指標です。過去からの経費節減や平成29年度の水道料金改定により類似団体平均を上回っております。
②「累積欠損金」は発生しておりません。
③「流動比率」は、短期の支払能力を表す指標で、100％以上であることが必要です。過去から100％を上回っており、特に平成29年度の水道料金改定により大きく値が改善しております。
④「企業債残高対給水収益比率」は、企業債残高の規模を示す指標です。現在は類似団体と比べ大きく下回っておりますが、将来的な施設の更新需要を見据え、施設更新を計画的に進めて行く必要があると考えております。
⑤「料金回収率」は、100％以上であれば健全な指標です。平成29年度に水道料金の改定を実施したことで100%を超えていますが、全国的に給水収益が減少傾向にある中で、今後も費用の削減に努めつつ収益性の向上が必要です。
⑥「給水原価」は、有収水量（料金の対象となった水量）1㎥あたりに掛かる費用を表す指標です。令和3年度においては、類似団体平均と比べて低く年間有収水量は減少しているものの、経費削減に努めているため概ね一定しています。
⑦「施設利用率」は、一般的に高いほど適正規模であるという指標です。類似団体とほぼ同水準であり、給水能力に余裕が生じており、この余力分で簡易水道との統合を予定しています。
⑧「有収率」は、100％に近いほど施設の稼働が収益に反映されている指標です。漏水により配水量の一部が収益に結び付いていないと考えられ、特に漏水発生の可能性の高い石綿管について、計画的に布設替に取り組んでいる状況です。</t>
    <rPh sb="64" eb="66">
      <t>ルイジ</t>
    </rPh>
    <rPh sb="66" eb="68">
      <t>ダンタイ</t>
    </rPh>
    <rPh sb="68" eb="70">
      <t>ヘイキン</t>
    </rPh>
    <rPh sb="71" eb="73">
      <t>ウワマワ</t>
    </rPh>
    <rPh sb="319" eb="321">
      <t>ヘイセイ</t>
    </rPh>
    <rPh sb="323" eb="325">
      <t>ネンド</t>
    </rPh>
    <rPh sb="326" eb="328">
      <t>スイドウ</t>
    </rPh>
    <rPh sb="328" eb="330">
      <t>リョウキン</t>
    </rPh>
    <rPh sb="331" eb="333">
      <t>カイテイ</t>
    </rPh>
    <rPh sb="334" eb="336">
      <t>ジッシ</t>
    </rPh>
    <rPh sb="346" eb="347">
      <t>コ</t>
    </rPh>
    <rPh sb="354" eb="357">
      <t>ゼンコクテキ</t>
    </rPh>
    <rPh sb="358" eb="360">
      <t>キュウスイ</t>
    </rPh>
    <rPh sb="360" eb="362">
      <t>シュウエキ</t>
    </rPh>
    <rPh sb="363" eb="365">
      <t>ゲンショウ</t>
    </rPh>
    <rPh sb="365" eb="367">
      <t>ケイコウ</t>
    </rPh>
    <rPh sb="370" eb="371">
      <t>ナカ</t>
    </rPh>
    <rPh sb="373" eb="375">
      <t>コンゴ</t>
    </rPh>
    <rPh sb="376" eb="378">
      <t>ヒヨウ</t>
    </rPh>
    <rPh sb="379" eb="381">
      <t>サクゲン</t>
    </rPh>
    <rPh sb="382" eb="383">
      <t>ツト</t>
    </rPh>
    <rPh sb="386" eb="389">
      <t>シュウエキセイ</t>
    </rPh>
    <rPh sb="390" eb="392">
      <t>コウジョウ</t>
    </rPh>
    <rPh sb="393" eb="395">
      <t>ヒツヨウ</t>
    </rPh>
    <rPh sb="455" eb="457">
      <t>ルイジ</t>
    </rPh>
    <rPh sb="457" eb="459">
      <t>ダンタイ</t>
    </rPh>
    <rPh sb="459" eb="461">
      <t>ヘイキン</t>
    </rPh>
    <rPh sb="462" eb="463">
      <t>クラ</t>
    </rPh>
    <rPh sb="465" eb="466">
      <t>ヒク</t>
    </rPh>
    <rPh sb="467" eb="469">
      <t>ネンカン</t>
    </rPh>
    <rPh sb="469" eb="471">
      <t>ユウシュウ</t>
    </rPh>
    <rPh sb="471" eb="473">
      <t>スイリョウ</t>
    </rPh>
    <rPh sb="474" eb="476">
      <t>ゲンショウ</t>
    </rPh>
    <rPh sb="484" eb="486">
      <t>ケイヒ</t>
    </rPh>
    <rPh sb="486" eb="488">
      <t>サクゲン</t>
    </rPh>
    <rPh sb="489" eb="490">
      <t>ツト</t>
    </rPh>
    <rPh sb="496" eb="497">
      <t>オオム</t>
    </rPh>
    <rPh sb="498" eb="500">
      <t>イッテイ</t>
    </rPh>
    <rPh sb="583" eb="58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</si>
</sst>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0.91</c:v>
                </c:pt>
                <c:pt idx="1">
                  <c:v>0</c:v>
                </c:pt>
                <c:pt idx="2" formatCode="#,##0.00;&quot;△&quot;#,##0.00;&quot;-&quot;">
                  <c:v>2.2400000000000002</c:v>
                </c:pt>
                <c:pt idx="3">
                  <c:v>0</c:v>
                </c:pt>
                <c:pt idx="4">
                  <c:v>0</c:v>
                </c:pt>
              </c:numCache>
            </c:numRef>
          </c:val>
          <c:extLst>
            <c:ext xmlns:c16="http://schemas.microsoft.com/office/drawing/2014/chart" uri="{C3380CC4-5D6E-409C-BE32-E72D297353CC}">
              <c16:uniqueId val="{00000000-478C-485A-BEDC-B54A5E9A86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0.51</c:v>
                </c:pt>
              </c:numCache>
            </c:numRef>
          </c:val>
          <c:smooth val="0"/>
          <c:extLst>
            <c:ext xmlns:c16="http://schemas.microsoft.com/office/drawing/2014/chart" uri="{C3380CC4-5D6E-409C-BE32-E72D297353CC}">
              <c16:uniqueId val="{00000001-478C-485A-BEDC-B54A5E9A86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121.84</c:v>
                </c:pt>
                <c:pt idx="1">
                  <c:v>123.01</c:v>
                </c:pt>
                <c:pt idx="2">
                  <c:v>117.09</c:v>
                </c:pt>
                <c:pt idx="3">
                  <c:v>92.86</c:v>
                </c:pt>
                <c:pt idx="4">
                  <c:v>128.49</c:v>
                </c:pt>
              </c:numCache>
            </c:numRef>
          </c:val>
          <c:extLst>
            <c:ext xmlns:c16="http://schemas.microsoft.com/office/drawing/2014/chart" uri="{C3380CC4-5D6E-409C-BE32-E72D297353CC}">
              <c16:uniqueId val="{00000000-162E-4ECC-A162-9ECF929F53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108.19</c:v>
                </c:pt>
              </c:numCache>
            </c:numRef>
          </c:val>
          <c:smooth val="0"/>
          <c:extLst>
            <c:ext xmlns:c16="http://schemas.microsoft.com/office/drawing/2014/chart" uri="{C3380CC4-5D6E-409C-BE32-E72D297353CC}">
              <c16:uniqueId val="{00000001-162E-4ECC-A162-9ECF929F53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45.74</c:v>
                </c:pt>
                <c:pt idx="1">
                  <c:v>47.63</c:v>
                </c:pt>
                <c:pt idx="2">
                  <c:v>49.09</c:v>
                </c:pt>
                <c:pt idx="3">
                  <c:v>51.99</c:v>
                </c:pt>
                <c:pt idx="4">
                  <c:v>54.27</c:v>
                </c:pt>
              </c:numCache>
            </c:numRef>
          </c:val>
          <c:extLst>
            <c:ext xmlns:c16="http://schemas.microsoft.com/office/drawing/2014/chart" uri="{C3380CC4-5D6E-409C-BE32-E72D297353CC}">
              <c16:uniqueId val="{00000000-EE12-42C0-916A-BF302E0D94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53.4</c:v>
                </c:pt>
              </c:numCache>
            </c:numRef>
          </c:val>
          <c:smooth val="0"/>
          <c:extLst>
            <c:ext xmlns:c16="http://schemas.microsoft.com/office/drawing/2014/chart" uri="{C3380CC4-5D6E-409C-BE32-E72D297353CC}">
              <c16:uniqueId val="{00000001-EE12-42C0-916A-BF302E0D94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27.49</c:v>
                </c:pt>
                <c:pt idx="1">
                  <c:v>0</c:v>
                </c:pt>
                <c:pt idx="2" formatCode="#,##0.00;&quot;△&quot;#,##0.00;&quot;-&quot;">
                  <c:v>29.65</c:v>
                </c:pt>
                <c:pt idx="3" formatCode="#,##0.00;&quot;△&quot;#,##0.00;&quot;-&quot;">
                  <c:v>29.68</c:v>
                </c:pt>
                <c:pt idx="4" formatCode="#,##0.00;&quot;△&quot;#,##0.00;&quot;-&quot;">
                  <c:v>30.72</c:v>
                </c:pt>
              </c:numCache>
            </c:numRef>
          </c:val>
          <c:extLst>
            <c:ext xmlns:c16="http://schemas.microsoft.com/office/drawing/2014/chart" uri="{C3380CC4-5D6E-409C-BE32-E72D297353CC}">
              <c16:uniqueId val="{00000000-BA40-4411-A1D7-0DEF603203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21.86</c:v>
                </c:pt>
              </c:numCache>
            </c:numRef>
          </c:val>
          <c:smooth val="0"/>
          <c:extLst>
            <c:ext xmlns:c16="http://schemas.microsoft.com/office/drawing/2014/chart" uri="{C3380CC4-5D6E-409C-BE32-E72D297353CC}">
              <c16:uniqueId val="{00000001-BA40-4411-A1D7-0DEF603203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84-42A4-9BF9-4C7641679C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6.17</c:v>
                </c:pt>
              </c:numCache>
            </c:numRef>
          </c:val>
          <c:smooth val="0"/>
          <c:extLst>
            <c:ext xmlns:c16="http://schemas.microsoft.com/office/drawing/2014/chart" uri="{C3380CC4-5D6E-409C-BE32-E72D297353CC}">
              <c16:uniqueId val="{00000001-6584-42A4-9BF9-4C7641679C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484.16</c:v>
                </c:pt>
                <c:pt idx="1">
                  <c:v>613.27</c:v>
                </c:pt>
                <c:pt idx="2">
                  <c:v>693.43</c:v>
                </c:pt>
                <c:pt idx="3">
                  <c:v>712.42</c:v>
                </c:pt>
                <c:pt idx="4">
                  <c:v>980.14</c:v>
                </c:pt>
              </c:numCache>
            </c:numRef>
          </c:val>
          <c:extLst>
            <c:ext xmlns:c16="http://schemas.microsoft.com/office/drawing/2014/chart" uri="{C3380CC4-5D6E-409C-BE32-E72D297353CC}">
              <c16:uniqueId val="{00000000-A365-489B-B675-E4F4D47FAD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367.4</c:v>
                </c:pt>
              </c:numCache>
            </c:numRef>
          </c:val>
          <c:smooth val="0"/>
          <c:extLst>
            <c:ext xmlns:c16="http://schemas.microsoft.com/office/drawing/2014/chart" uri="{C3380CC4-5D6E-409C-BE32-E72D297353CC}">
              <c16:uniqueId val="{00000001-A365-489B-B675-E4F4D47FAD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219.4</c:v>
                </c:pt>
                <c:pt idx="1">
                  <c:v>194.57</c:v>
                </c:pt>
                <c:pt idx="2">
                  <c:v>196.97</c:v>
                </c:pt>
                <c:pt idx="3">
                  <c:v>170.68</c:v>
                </c:pt>
                <c:pt idx="4">
                  <c:v>153.09</c:v>
                </c:pt>
              </c:numCache>
            </c:numRef>
          </c:val>
          <c:extLst>
            <c:ext xmlns:c16="http://schemas.microsoft.com/office/drawing/2014/chart" uri="{C3380CC4-5D6E-409C-BE32-E72D297353CC}">
              <c16:uniqueId val="{00000000-3009-4A13-93FB-98CAD9BD76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564.99</c:v>
                </c:pt>
              </c:numCache>
            </c:numRef>
          </c:val>
          <c:smooth val="0"/>
          <c:extLst>
            <c:ext xmlns:c16="http://schemas.microsoft.com/office/drawing/2014/chart" uri="{C3380CC4-5D6E-409C-BE32-E72D297353CC}">
              <c16:uniqueId val="{00000001-3009-4A13-93FB-98CAD9BD76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116.02</c:v>
                </c:pt>
                <c:pt idx="1">
                  <c:v>118.68</c:v>
                </c:pt>
                <c:pt idx="2">
                  <c:v>110.06</c:v>
                </c:pt>
                <c:pt idx="3">
                  <c:v>82.47</c:v>
                </c:pt>
                <c:pt idx="4">
                  <c:v>124.92</c:v>
                </c:pt>
              </c:numCache>
            </c:numRef>
          </c:val>
          <c:extLst>
            <c:ext xmlns:c16="http://schemas.microsoft.com/office/drawing/2014/chart" uri="{C3380CC4-5D6E-409C-BE32-E72D297353CC}">
              <c16:uniqueId val="{00000000-6142-474E-A7C2-586978317D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80.56</c:v>
                </c:pt>
              </c:numCache>
            </c:numRef>
          </c:val>
          <c:smooth val="0"/>
          <c:extLst>
            <c:ext xmlns:c16="http://schemas.microsoft.com/office/drawing/2014/chart" uri="{C3380CC4-5D6E-409C-BE32-E72D297353CC}">
              <c16:uniqueId val="{00000001-6142-474E-A7C2-586978317D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127.95</c:v>
                </c:pt>
                <c:pt idx="1">
                  <c:v>133.34</c:v>
                </c:pt>
                <c:pt idx="2">
                  <c:v>144.38</c:v>
                </c:pt>
                <c:pt idx="3">
                  <c:v>193.66</c:v>
                </c:pt>
                <c:pt idx="4">
                  <c:v>127.84</c:v>
                </c:pt>
              </c:numCache>
            </c:numRef>
          </c:val>
          <c:extLst>
            <c:ext xmlns:c16="http://schemas.microsoft.com/office/drawing/2014/chart" uri="{C3380CC4-5D6E-409C-BE32-E72D297353CC}">
              <c16:uniqueId val="{00000000-1441-411B-BD5E-3071D83CBF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260.87</c:v>
                </c:pt>
              </c:numCache>
            </c:numRef>
          </c:val>
          <c:smooth val="0"/>
          <c:extLst>
            <c:ext xmlns:c16="http://schemas.microsoft.com/office/drawing/2014/chart" uri="{C3380CC4-5D6E-409C-BE32-E72D297353CC}">
              <c16:uniqueId val="{00000001-1441-411B-BD5E-3071D83CBF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52.24</c:v>
                </c:pt>
                <c:pt idx="1">
                  <c:v>52.3</c:v>
                </c:pt>
                <c:pt idx="2">
                  <c:v>51.13</c:v>
                </c:pt>
                <c:pt idx="3">
                  <c:v>52.71</c:v>
                </c:pt>
                <c:pt idx="4">
                  <c:v>50.46</c:v>
                </c:pt>
              </c:numCache>
            </c:numRef>
          </c:val>
          <c:extLst>
            <c:ext xmlns:c16="http://schemas.microsoft.com/office/drawing/2014/chart" uri="{C3380CC4-5D6E-409C-BE32-E72D297353CC}">
              <c16:uniqueId val="{00000000-A5BF-4220-933B-4C9AB10446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40.19</c:v>
                </c:pt>
              </c:numCache>
            </c:numRef>
          </c:val>
          <c:smooth val="0"/>
          <c:extLst>
            <c:ext xmlns:c16="http://schemas.microsoft.com/office/drawing/2014/chart" uri="{C3380CC4-5D6E-409C-BE32-E72D297353CC}">
              <c16:uniqueId val="{00000001-A5BF-4220-933B-4C9AB10446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79.47</c:v>
                </c:pt>
                <c:pt idx="1">
                  <c:v>76.63</c:v>
                </c:pt>
                <c:pt idx="2">
                  <c:v>77.55</c:v>
                </c:pt>
                <c:pt idx="3">
                  <c:v>77.47</c:v>
                </c:pt>
                <c:pt idx="4">
                  <c:v>79.58</c:v>
                </c:pt>
              </c:numCache>
            </c:numRef>
          </c:val>
          <c:extLst>
            <c:ext xmlns:c16="http://schemas.microsoft.com/office/drawing/2014/chart" uri="{C3380CC4-5D6E-409C-BE32-E72D297353CC}">
              <c16:uniqueId val="{00000000-2A82-4EEE-BEB5-554CD9F074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71.52</c:v>
                </c:pt>
              </c:numCache>
            </c:numRef>
          </c:val>
          <c:smooth val="0"/>
          <c:extLst>
            <c:ext xmlns:c16="http://schemas.microsoft.com/office/drawing/2014/chart" uri="{C3380CC4-5D6E-409C-BE32-E72D297353CC}">
              <c16:uniqueId val="{00000001-2A82-4EEE-BEB5-554CD9F074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井手町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A9</v>
      </c>
      <c r="X8" s="78"/>
      <c r="Y8" s="78"/>
      <c r="Z8" s="78"/>
      <c r="AA8" s="78"/>
      <c r="AB8" s="78"/>
      <c r="AC8" s="78"/>
      <c r="AD8" s="78" t="str">
        <f>データ!$M$6</f>
        <v>非設置</v>
      </c>
      <c r="AE8" s="78"/>
      <c r="AF8" s="78"/>
      <c r="AG8" s="78"/>
      <c r="AH8" s="78"/>
      <c r="AI8" s="78"/>
      <c r="AJ8" s="78"/>
      <c r="AK8" s="2"/>
      <c r="AL8" s="69">
        <f>データ!$R$6</f>
        <v>7152</v>
      </c>
      <c r="AM8" s="69"/>
      <c r="AN8" s="69"/>
      <c r="AO8" s="69"/>
      <c r="AP8" s="69"/>
      <c r="AQ8" s="69"/>
      <c r="AR8" s="69"/>
      <c r="AS8" s="69"/>
      <c r="AT8" s="37">
        <f>データ!$S$6</f>
        <v>18.04</v>
      </c>
      <c r="AU8" s="38"/>
      <c r="AV8" s="38"/>
      <c r="AW8" s="38"/>
      <c r="AX8" s="38"/>
      <c r="AY8" s="38"/>
      <c r="AZ8" s="38"/>
      <c r="BA8" s="38"/>
      <c r="BB8" s="58">
        <f>データ!$T$6</f>
        <v>396.45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89.6</v>
      </c>
      <c r="J10" s="38"/>
      <c r="K10" s="38"/>
      <c r="L10" s="38"/>
      <c r="M10" s="38"/>
      <c r="N10" s="38"/>
      <c r="O10" s="68"/>
      <c r="P10" s="58">
        <f>データ!$P$6</f>
        <v>70.180000000000007</v>
      </c>
      <c r="Q10" s="58"/>
      <c r="R10" s="58"/>
      <c r="S10" s="58"/>
      <c r="T10" s="58"/>
      <c r="U10" s="58"/>
      <c r="V10" s="58"/>
      <c r="W10" s="69">
        <f>データ!$Q$6</f>
        <v>2866</v>
      </c>
      <c r="X10" s="69"/>
      <c r="Y10" s="69"/>
      <c r="Z10" s="69"/>
      <c r="AA10" s="69"/>
      <c r="AB10" s="69"/>
      <c r="AC10" s="69"/>
      <c r="AD10" s="2"/>
      <c r="AE10" s="2"/>
      <c r="AF10" s="2"/>
      <c r="AG10" s="2"/>
      <c r="AH10" s="2"/>
      <c r="AI10" s="2"/>
      <c r="AJ10" s="2"/>
      <c r="AK10" s="2"/>
      <c r="AL10" s="69">
        <f>データ!$U$6</f>
        <v>4992</v>
      </c>
      <c r="AM10" s="69"/>
      <c r="AN10" s="69"/>
      <c r="AO10" s="69"/>
      <c r="AP10" s="69"/>
      <c r="AQ10" s="69"/>
      <c r="AR10" s="69"/>
      <c r="AS10" s="69"/>
      <c r="AT10" s="37">
        <f>データ!$V$6</f>
        <v>2</v>
      </c>
      <c r="AU10" s="38"/>
      <c r="AV10" s="38"/>
      <c r="AW10" s="38"/>
      <c r="AX10" s="38"/>
      <c r="AY10" s="38"/>
      <c r="AZ10" s="38"/>
      <c r="BA10" s="38"/>
      <c r="BB10" s="58">
        <f>データ!$W$6</f>
        <v>2496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ZR6JHHQpdrr4/ENPZ9jDtUfEZ6LluLdz6iG3+nYwTw1mG3hrXkXnWk/v7S82pzxnjXbD82ZNrL9XqmHsuYOVQ==" saltValue="ziZOgKjudN6GbsPadfb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263435</v>
      </c>
      <c r="D6" s="20">
        <f t="shared" si="3"/>
        <v>46</v>
      </c>
      <c r="E6" s="20">
        <f t="shared" si="3"/>
        <v>1</v>
      </c>
      <c r="F6" s="20">
        <f t="shared" si="3"/>
        <v>0</v>
      </c>
      <c r="G6" s="20">
        <f t="shared" si="3"/>
        <v>1</v>
      </c>
      <c r="H6" s="20" t="str">
        <f t="shared" si="3"/>
        <v>京都府　井手町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89.6</v>
      </c>
      <c r="P6" s="21">
        <f t="shared" si="3"/>
        <v>70.180000000000007</v>
      </c>
      <c r="Q6" s="21">
        <f t="shared" si="3"/>
        <v>2866</v>
      </c>
      <c r="R6" s="21">
        <f t="shared" si="3"/>
        <v>7152</v>
      </c>
      <c r="S6" s="21">
        <f t="shared" si="3"/>
        <v>18.04</v>
      </c>
      <c r="T6" s="21">
        <f t="shared" si="3"/>
        <v>396.45</v>
      </c>
      <c r="U6" s="21">
        <f t="shared" si="3"/>
        <v>4992</v>
      </c>
      <c r="V6" s="21">
        <f t="shared" si="3"/>
        <v>2</v>
      </c>
      <c r="W6" s="21">
        <f t="shared" si="3"/>
        <v>2496</v>
      </c>
      <c r="X6" s="22">
        <f>IF(X7="",NA(),X7)</f>
        <v>121.84</v>
      </c>
      <c r="Y6" s="22">
        <f t="shared" ref="Y6:AG6" si="4">IF(Y7="",NA(),Y7)</f>
        <v>123.01</v>
      </c>
      <c r="Z6" s="22">
        <f t="shared" si="4"/>
        <v>117.09</v>
      </c>
      <c r="AA6" s="22">
        <f t="shared" si="4"/>
        <v>92.86</v>
      </c>
      <c r="AB6" s="22">
        <f t="shared" si="4"/>
        <v>128.49</v>
      </c>
      <c r="AC6" s="22">
        <f t="shared" si="4"/>
        <v>104.47</v>
      </c>
      <c r="AD6" s="22">
        <f t="shared" si="4"/>
        <v>103.81</v>
      </c>
      <c r="AE6" s="22">
        <f t="shared" si="4"/>
        <v>104.35</v>
      </c>
      <c r="AF6" s="22">
        <f t="shared" si="4"/>
        <v>105.34</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6.17</v>
      </c>
      <c r="AS6" s="21" t="str">
        <f>IF(AS7="","",IF(AS7="-","【-】","【"&amp;SUBSTITUTE(TEXT(AS7,"#,##0.00"),"-","△")&amp;"】"))</f>
        <v>【1.30】</v>
      </c>
      <c r="AT6" s="22">
        <f>IF(AT7="",NA(),AT7)</f>
        <v>484.16</v>
      </c>
      <c r="AU6" s="22">
        <f t="shared" ref="AU6:BC6" si="6">IF(AU7="",NA(),AU7)</f>
        <v>613.27</v>
      </c>
      <c r="AV6" s="22">
        <f t="shared" si="6"/>
        <v>693.43</v>
      </c>
      <c r="AW6" s="22">
        <f t="shared" si="6"/>
        <v>712.42</v>
      </c>
      <c r="AX6" s="22">
        <f t="shared" si="6"/>
        <v>980.14</v>
      </c>
      <c r="AY6" s="22">
        <f t="shared" si="6"/>
        <v>293.23</v>
      </c>
      <c r="AZ6" s="22">
        <f t="shared" si="6"/>
        <v>300.14</v>
      </c>
      <c r="BA6" s="22">
        <f t="shared" si="6"/>
        <v>301.04000000000002</v>
      </c>
      <c r="BB6" s="22">
        <f t="shared" si="6"/>
        <v>305.08</v>
      </c>
      <c r="BC6" s="22">
        <f t="shared" si="6"/>
        <v>367.4</v>
      </c>
      <c r="BD6" s="21" t="str">
        <f>IF(BD7="","",IF(BD7="-","【-】","【"&amp;SUBSTITUTE(TEXT(BD7,"#,##0.00"),"-","△")&amp;"】"))</f>
        <v>【261.51】</v>
      </c>
      <c r="BE6" s="22">
        <f>IF(BE7="",NA(),BE7)</f>
        <v>219.4</v>
      </c>
      <c r="BF6" s="22">
        <f t="shared" ref="BF6:BN6" si="7">IF(BF7="",NA(),BF7)</f>
        <v>194.57</v>
      </c>
      <c r="BG6" s="22">
        <f t="shared" si="7"/>
        <v>196.97</v>
      </c>
      <c r="BH6" s="22">
        <f t="shared" si="7"/>
        <v>170.68</v>
      </c>
      <c r="BI6" s="22">
        <f t="shared" si="7"/>
        <v>153.09</v>
      </c>
      <c r="BJ6" s="22">
        <f t="shared" si="7"/>
        <v>542.29999999999995</v>
      </c>
      <c r="BK6" s="22">
        <f t="shared" si="7"/>
        <v>566.65</v>
      </c>
      <c r="BL6" s="22">
        <f t="shared" si="7"/>
        <v>551.62</v>
      </c>
      <c r="BM6" s="22">
        <f t="shared" si="7"/>
        <v>585.59</v>
      </c>
      <c r="BN6" s="22">
        <f t="shared" si="7"/>
        <v>564.99</v>
      </c>
      <c r="BO6" s="21" t="str">
        <f>IF(BO7="","",IF(BO7="-","【-】","【"&amp;SUBSTITUTE(TEXT(BO7,"#,##0.00"),"-","△")&amp;"】"))</f>
        <v>【265.16】</v>
      </c>
      <c r="BP6" s="22">
        <f>IF(BP7="",NA(),BP7)</f>
        <v>116.02</v>
      </c>
      <c r="BQ6" s="22">
        <f t="shared" ref="BQ6:BY6" si="8">IF(BQ7="",NA(),BQ7)</f>
        <v>118.68</v>
      </c>
      <c r="BR6" s="22">
        <f t="shared" si="8"/>
        <v>110.06</v>
      </c>
      <c r="BS6" s="22">
        <f t="shared" si="8"/>
        <v>82.47</v>
      </c>
      <c r="BT6" s="22">
        <f t="shared" si="8"/>
        <v>124.92</v>
      </c>
      <c r="BU6" s="22">
        <f t="shared" si="8"/>
        <v>87.51</v>
      </c>
      <c r="BV6" s="22">
        <f t="shared" si="8"/>
        <v>84.77</v>
      </c>
      <c r="BW6" s="22">
        <f t="shared" si="8"/>
        <v>87.11</v>
      </c>
      <c r="BX6" s="22">
        <f t="shared" si="8"/>
        <v>82.78</v>
      </c>
      <c r="BY6" s="22">
        <f t="shared" si="8"/>
        <v>80.56</v>
      </c>
      <c r="BZ6" s="21" t="str">
        <f>IF(BZ7="","",IF(BZ7="-","【-】","【"&amp;SUBSTITUTE(TEXT(BZ7,"#,##0.00"),"-","△")&amp;"】"))</f>
        <v>【102.35】</v>
      </c>
      <c r="CA6" s="22">
        <f>IF(CA7="",NA(),CA7)</f>
        <v>127.95</v>
      </c>
      <c r="CB6" s="22">
        <f t="shared" ref="CB6:CJ6" si="9">IF(CB7="",NA(),CB7)</f>
        <v>133.34</v>
      </c>
      <c r="CC6" s="22">
        <f t="shared" si="9"/>
        <v>144.38</v>
      </c>
      <c r="CD6" s="22">
        <f t="shared" si="9"/>
        <v>193.66</v>
      </c>
      <c r="CE6" s="22">
        <f t="shared" si="9"/>
        <v>127.84</v>
      </c>
      <c r="CF6" s="22">
        <f t="shared" si="9"/>
        <v>218.42</v>
      </c>
      <c r="CG6" s="22">
        <f t="shared" si="9"/>
        <v>227.27</v>
      </c>
      <c r="CH6" s="22">
        <f t="shared" si="9"/>
        <v>223.98</v>
      </c>
      <c r="CI6" s="22">
        <f t="shared" si="9"/>
        <v>225.09</v>
      </c>
      <c r="CJ6" s="22">
        <f t="shared" si="9"/>
        <v>260.87</v>
      </c>
      <c r="CK6" s="21" t="str">
        <f>IF(CK7="","",IF(CK7="-","【-】","【"&amp;SUBSTITUTE(TEXT(CK7,"#,##0.00"),"-","△")&amp;"】"))</f>
        <v>【167.74】</v>
      </c>
      <c r="CL6" s="22">
        <f>IF(CL7="",NA(),CL7)</f>
        <v>52.24</v>
      </c>
      <c r="CM6" s="22">
        <f t="shared" ref="CM6:CU6" si="10">IF(CM7="",NA(),CM7)</f>
        <v>52.3</v>
      </c>
      <c r="CN6" s="22">
        <f t="shared" si="10"/>
        <v>51.13</v>
      </c>
      <c r="CO6" s="22">
        <f t="shared" si="10"/>
        <v>52.71</v>
      </c>
      <c r="CP6" s="22">
        <f t="shared" si="10"/>
        <v>50.46</v>
      </c>
      <c r="CQ6" s="22">
        <f t="shared" si="10"/>
        <v>50.24</v>
      </c>
      <c r="CR6" s="22">
        <f t="shared" si="10"/>
        <v>50.29</v>
      </c>
      <c r="CS6" s="22">
        <f t="shared" si="10"/>
        <v>49.64</v>
      </c>
      <c r="CT6" s="22">
        <f t="shared" si="10"/>
        <v>49.38</v>
      </c>
      <c r="CU6" s="22">
        <f t="shared" si="10"/>
        <v>40.19</v>
      </c>
      <c r="CV6" s="21" t="str">
        <f>IF(CV7="","",IF(CV7="-","【-】","【"&amp;SUBSTITUTE(TEXT(CV7,"#,##0.00"),"-","△")&amp;"】"))</f>
        <v>【60.29】</v>
      </c>
      <c r="CW6" s="22">
        <f>IF(CW7="",NA(),CW7)</f>
        <v>79.47</v>
      </c>
      <c r="CX6" s="22">
        <f t="shared" ref="CX6:DF6" si="11">IF(CX7="",NA(),CX7)</f>
        <v>76.63</v>
      </c>
      <c r="CY6" s="22">
        <f t="shared" si="11"/>
        <v>77.55</v>
      </c>
      <c r="CZ6" s="22">
        <f t="shared" si="11"/>
        <v>77.47</v>
      </c>
      <c r="DA6" s="22">
        <f t="shared" si="11"/>
        <v>79.58</v>
      </c>
      <c r="DB6" s="22">
        <f t="shared" si="11"/>
        <v>78.650000000000006</v>
      </c>
      <c r="DC6" s="22">
        <f t="shared" si="11"/>
        <v>77.73</v>
      </c>
      <c r="DD6" s="22">
        <f t="shared" si="11"/>
        <v>78.09</v>
      </c>
      <c r="DE6" s="22">
        <f t="shared" si="11"/>
        <v>78.010000000000005</v>
      </c>
      <c r="DF6" s="22">
        <f t="shared" si="11"/>
        <v>71.52</v>
      </c>
      <c r="DG6" s="21" t="str">
        <f>IF(DG7="","",IF(DG7="-","【-】","【"&amp;SUBSTITUTE(TEXT(DG7,"#,##0.00"),"-","△")&amp;"】"))</f>
        <v>【90.12】</v>
      </c>
      <c r="DH6" s="22">
        <f>IF(DH7="",NA(),DH7)</f>
        <v>45.74</v>
      </c>
      <c r="DI6" s="22">
        <f t="shared" ref="DI6:DQ6" si="12">IF(DI7="",NA(),DI7)</f>
        <v>47.63</v>
      </c>
      <c r="DJ6" s="22">
        <f t="shared" si="12"/>
        <v>49.09</v>
      </c>
      <c r="DK6" s="22">
        <f t="shared" si="12"/>
        <v>51.99</v>
      </c>
      <c r="DL6" s="22">
        <f t="shared" si="12"/>
        <v>54.27</v>
      </c>
      <c r="DM6" s="22">
        <f t="shared" si="12"/>
        <v>45.14</v>
      </c>
      <c r="DN6" s="22">
        <f t="shared" si="12"/>
        <v>45.85</v>
      </c>
      <c r="DO6" s="22">
        <f t="shared" si="12"/>
        <v>47.31</v>
      </c>
      <c r="DP6" s="22">
        <f t="shared" si="12"/>
        <v>47.5</v>
      </c>
      <c r="DQ6" s="22">
        <f t="shared" si="12"/>
        <v>53.4</v>
      </c>
      <c r="DR6" s="21" t="str">
        <f>IF(DR7="","",IF(DR7="-","【-】","【"&amp;SUBSTITUTE(TEXT(DR7,"#,##0.00"),"-","△")&amp;"】"))</f>
        <v>【50.88】</v>
      </c>
      <c r="DS6" s="22">
        <f>IF(DS7="",NA(),DS7)</f>
        <v>27.49</v>
      </c>
      <c r="DT6" s="21">
        <f t="shared" ref="DT6:EB6" si="13">IF(DT7="",NA(),DT7)</f>
        <v>0</v>
      </c>
      <c r="DU6" s="22">
        <f t="shared" si="13"/>
        <v>29.65</v>
      </c>
      <c r="DV6" s="22">
        <f t="shared" si="13"/>
        <v>29.68</v>
      </c>
      <c r="DW6" s="22">
        <f t="shared" si="13"/>
        <v>30.72</v>
      </c>
      <c r="DX6" s="22">
        <f t="shared" si="13"/>
        <v>13.58</v>
      </c>
      <c r="DY6" s="22">
        <f t="shared" si="13"/>
        <v>14.13</v>
      </c>
      <c r="DZ6" s="22">
        <f t="shared" si="13"/>
        <v>16.77</v>
      </c>
      <c r="EA6" s="22">
        <f t="shared" si="13"/>
        <v>17.399999999999999</v>
      </c>
      <c r="EB6" s="22">
        <f t="shared" si="13"/>
        <v>21.86</v>
      </c>
      <c r="EC6" s="21" t="str">
        <f>IF(EC7="","",IF(EC7="-","【-】","【"&amp;SUBSTITUTE(TEXT(EC7,"#,##0.00"),"-","△")&amp;"】"))</f>
        <v>【22.30】</v>
      </c>
      <c r="ED6" s="22">
        <f>IF(ED7="",NA(),ED7)</f>
        <v>0.91</v>
      </c>
      <c r="EE6" s="21">
        <f t="shared" ref="EE6:EM6" si="14">IF(EE7="",NA(),EE7)</f>
        <v>0</v>
      </c>
      <c r="EF6" s="22">
        <f t="shared" si="14"/>
        <v>2.2400000000000002</v>
      </c>
      <c r="EG6" s="21">
        <f t="shared" si="14"/>
        <v>0</v>
      </c>
      <c r="EH6" s="21">
        <f t="shared" si="14"/>
        <v>0</v>
      </c>
      <c r="EI6" s="22">
        <f t="shared" si="14"/>
        <v>0.44</v>
      </c>
      <c r="EJ6" s="22">
        <f t="shared" si="14"/>
        <v>0.52</v>
      </c>
      <c r="EK6" s="22">
        <f t="shared" si="14"/>
        <v>0.47</v>
      </c>
      <c r="EL6" s="22">
        <f t="shared" si="14"/>
        <v>0.4</v>
      </c>
      <c r="EM6" s="22">
        <f t="shared" si="14"/>
        <v>0.51</v>
      </c>
      <c r="EN6" s="21" t="str">
        <f>IF(EN7="","",IF(EN7="-","【-】","【"&amp;SUBSTITUTE(TEXT(EN7,"#,##0.00"),"-","△")&amp;"】"))</f>
        <v>【0.66】</v>
      </c>
    </row>
    <row r="7" spans="1:144" s="23" customFormat="1" x14ac:dyDescent="0.15">
      <c r="A7" s="15"/>
      <c r="B7" s="24">
        <v>2021</v>
      </c>
      <c r="C7" s="24">
        <v>263435</v>
      </c>
      <c r="D7" s="24">
        <v>46</v>
      </c>
      <c r="E7" s="24">
        <v>1</v>
      </c>
      <c r="F7" s="24">
        <v>0</v>
      </c>
      <c r="G7" s="24">
        <v>1</v>
      </c>
      <c r="H7" s="24" t="s">
        <v>92</v>
      </c>
      <c r="I7" s="24" t="s">
        <v>93</v>
      </c>
      <c r="J7" s="24" t="s">
        <v>94</v>
      </c>
      <c r="K7" s="24" t="s">
        <v>95</v>
      </c>
      <c r="L7" s="24" t="s">
        <v>96</v>
      </c>
      <c r="M7" s="24" t="s">
        <v>97</v>
      </c>
      <c r="N7" s="25" t="s">
        <v>98</v>
      </c>
      <c r="O7" s="25">
        <v>89.6</v>
      </c>
      <c r="P7" s="25">
        <v>70.180000000000007</v>
      </c>
      <c r="Q7" s="25">
        <v>2866</v>
      </c>
      <c r="R7" s="25">
        <v>7152</v>
      </c>
      <c r="S7" s="25">
        <v>18.04</v>
      </c>
      <c r="T7" s="25">
        <v>396.45</v>
      </c>
      <c r="U7" s="25">
        <v>4992</v>
      </c>
      <c r="V7" s="25">
        <v>2</v>
      </c>
      <c r="W7" s="25">
        <v>2496</v>
      </c>
      <c r="X7" s="25">
        <v>121.84</v>
      </c>
      <c r="Y7" s="25">
        <v>123.01</v>
      </c>
      <c r="Z7" s="25">
        <v>117.09</v>
      </c>
      <c r="AA7" s="25">
        <v>92.86</v>
      </c>
      <c r="AB7" s="25">
        <v>128.49</v>
      </c>
      <c r="AC7" s="25">
        <v>104.47</v>
      </c>
      <c r="AD7" s="25">
        <v>103.81</v>
      </c>
      <c r="AE7" s="25">
        <v>104.35</v>
      </c>
      <c r="AF7" s="25">
        <v>105.34</v>
      </c>
      <c r="AG7" s="25">
        <v>108.19</v>
      </c>
      <c r="AH7" s="25">
        <v>111.39</v>
      </c>
      <c r="AI7" s="25">
        <v>0</v>
      </c>
      <c r="AJ7" s="25">
        <v>0</v>
      </c>
      <c r="AK7" s="25">
        <v>0</v>
      </c>
      <c r="AL7" s="25">
        <v>0</v>
      </c>
      <c r="AM7" s="25">
        <v>0</v>
      </c>
      <c r="AN7" s="25">
        <v>16.399999999999999</v>
      </c>
      <c r="AO7" s="25">
        <v>25.66</v>
      </c>
      <c r="AP7" s="25">
        <v>21.69</v>
      </c>
      <c r="AQ7" s="25">
        <v>24.04</v>
      </c>
      <c r="AR7" s="25">
        <v>6.17</v>
      </c>
      <c r="AS7" s="25">
        <v>1.3</v>
      </c>
      <c r="AT7" s="25">
        <v>484.16</v>
      </c>
      <c r="AU7" s="25">
        <v>613.27</v>
      </c>
      <c r="AV7" s="25">
        <v>693.43</v>
      </c>
      <c r="AW7" s="25">
        <v>712.42</v>
      </c>
      <c r="AX7" s="25">
        <v>980.14</v>
      </c>
      <c r="AY7" s="25">
        <v>293.23</v>
      </c>
      <c r="AZ7" s="25">
        <v>300.14</v>
      </c>
      <c r="BA7" s="25">
        <v>301.04000000000002</v>
      </c>
      <c r="BB7" s="25">
        <v>305.08</v>
      </c>
      <c r="BC7" s="25">
        <v>367.4</v>
      </c>
      <c r="BD7" s="25">
        <v>261.51</v>
      </c>
      <c r="BE7" s="25">
        <v>219.4</v>
      </c>
      <c r="BF7" s="25">
        <v>194.57</v>
      </c>
      <c r="BG7" s="25">
        <v>196.97</v>
      </c>
      <c r="BH7" s="25">
        <v>170.68</v>
      </c>
      <c r="BI7" s="25">
        <v>153.09</v>
      </c>
      <c r="BJ7" s="25">
        <v>542.29999999999995</v>
      </c>
      <c r="BK7" s="25">
        <v>566.65</v>
      </c>
      <c r="BL7" s="25">
        <v>551.62</v>
      </c>
      <c r="BM7" s="25">
        <v>585.59</v>
      </c>
      <c r="BN7" s="25">
        <v>564.99</v>
      </c>
      <c r="BO7" s="25">
        <v>265.16000000000003</v>
      </c>
      <c r="BP7" s="25">
        <v>116.02</v>
      </c>
      <c r="BQ7" s="25">
        <v>118.68</v>
      </c>
      <c r="BR7" s="25">
        <v>110.06</v>
      </c>
      <c r="BS7" s="25">
        <v>82.47</v>
      </c>
      <c r="BT7" s="25">
        <v>124.92</v>
      </c>
      <c r="BU7" s="25">
        <v>87.51</v>
      </c>
      <c r="BV7" s="25">
        <v>84.77</v>
      </c>
      <c r="BW7" s="25">
        <v>87.11</v>
      </c>
      <c r="BX7" s="25">
        <v>82.78</v>
      </c>
      <c r="BY7" s="25">
        <v>80.56</v>
      </c>
      <c r="BZ7" s="25">
        <v>102.35</v>
      </c>
      <c r="CA7" s="25">
        <v>127.95</v>
      </c>
      <c r="CB7" s="25">
        <v>133.34</v>
      </c>
      <c r="CC7" s="25">
        <v>144.38</v>
      </c>
      <c r="CD7" s="25">
        <v>193.66</v>
      </c>
      <c r="CE7" s="25">
        <v>127.84</v>
      </c>
      <c r="CF7" s="25">
        <v>218.42</v>
      </c>
      <c r="CG7" s="25">
        <v>227.27</v>
      </c>
      <c r="CH7" s="25">
        <v>223.98</v>
      </c>
      <c r="CI7" s="25">
        <v>225.09</v>
      </c>
      <c r="CJ7" s="25">
        <v>260.87</v>
      </c>
      <c r="CK7" s="25">
        <v>167.74</v>
      </c>
      <c r="CL7" s="25">
        <v>52.24</v>
      </c>
      <c r="CM7" s="25">
        <v>52.3</v>
      </c>
      <c r="CN7" s="25">
        <v>51.13</v>
      </c>
      <c r="CO7" s="25">
        <v>52.71</v>
      </c>
      <c r="CP7" s="25">
        <v>50.46</v>
      </c>
      <c r="CQ7" s="25">
        <v>50.24</v>
      </c>
      <c r="CR7" s="25">
        <v>50.29</v>
      </c>
      <c r="CS7" s="25">
        <v>49.64</v>
      </c>
      <c r="CT7" s="25">
        <v>49.38</v>
      </c>
      <c r="CU7" s="25">
        <v>40.19</v>
      </c>
      <c r="CV7" s="25">
        <v>60.29</v>
      </c>
      <c r="CW7" s="25">
        <v>79.47</v>
      </c>
      <c r="CX7" s="25">
        <v>76.63</v>
      </c>
      <c r="CY7" s="25">
        <v>77.55</v>
      </c>
      <c r="CZ7" s="25">
        <v>77.47</v>
      </c>
      <c r="DA7" s="25">
        <v>79.58</v>
      </c>
      <c r="DB7" s="25">
        <v>78.650000000000006</v>
      </c>
      <c r="DC7" s="25">
        <v>77.73</v>
      </c>
      <c r="DD7" s="25">
        <v>78.09</v>
      </c>
      <c r="DE7" s="25">
        <v>78.010000000000005</v>
      </c>
      <c r="DF7" s="25">
        <v>71.52</v>
      </c>
      <c r="DG7" s="25">
        <v>90.12</v>
      </c>
      <c r="DH7" s="25">
        <v>45.74</v>
      </c>
      <c r="DI7" s="25">
        <v>47.63</v>
      </c>
      <c r="DJ7" s="25">
        <v>49.09</v>
      </c>
      <c r="DK7" s="25">
        <v>51.99</v>
      </c>
      <c r="DL7" s="25">
        <v>54.27</v>
      </c>
      <c r="DM7" s="25">
        <v>45.14</v>
      </c>
      <c r="DN7" s="25">
        <v>45.85</v>
      </c>
      <c r="DO7" s="25">
        <v>47.31</v>
      </c>
      <c r="DP7" s="25">
        <v>47.5</v>
      </c>
      <c r="DQ7" s="25">
        <v>53.4</v>
      </c>
      <c r="DR7" s="25">
        <v>50.88</v>
      </c>
      <c r="DS7" s="25">
        <v>27.49</v>
      </c>
      <c r="DT7" s="25">
        <v>0</v>
      </c>
      <c r="DU7" s="25">
        <v>29.65</v>
      </c>
      <c r="DV7" s="25">
        <v>29.68</v>
      </c>
      <c r="DW7" s="25">
        <v>30.72</v>
      </c>
      <c r="DX7" s="25">
        <v>13.58</v>
      </c>
      <c r="DY7" s="25">
        <v>14.13</v>
      </c>
      <c r="DZ7" s="25">
        <v>16.77</v>
      </c>
      <c r="EA7" s="25">
        <v>17.399999999999999</v>
      </c>
      <c r="EB7" s="25">
        <v>21.86</v>
      </c>
      <c r="EC7" s="25">
        <v>22.3</v>
      </c>
      <c r="ED7" s="25">
        <v>0.91</v>
      </c>
      <c r="EE7" s="25">
        <v>0</v>
      </c>
      <c r="EF7" s="25">
        <v>2.2400000000000002</v>
      </c>
      <c r="EG7" s="25">
        <v>0</v>
      </c>
      <c r="EH7" s="25">
        <v>0</v>
      </c>
      <c r="EI7" s="25">
        <v>0.44</v>
      </c>
      <c r="EJ7" s="25">
        <v>0.52</v>
      </c>
      <c r="EK7" s="25">
        <v>0.47</v>
      </c>
      <c r="EL7" s="25">
        <v>0.4</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仁木　崇</cp:lastModifiedBy>
  <cp:lastPrinted>2023-02-08T02:30:37Z</cp:lastPrinted>
  <dcterms:created xsi:type="dcterms:W3CDTF">2022-12-01T01:01:19Z</dcterms:created>
  <dcterms:modified xsi:type="dcterms:W3CDTF">2023-02-08T02:30:38Z</dcterms:modified>
  <cp:category/>
</cp:coreProperties>
</file>