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7 久御山町\"/>
    </mc:Choice>
  </mc:AlternateContent>
  <xr:revisionPtr revIDLastSave="0" documentId="13_ncr:1_{1D948CF9-4F4F-479E-9CAD-8A7F36F84F28}" xr6:coauthVersionLast="36" xr6:coauthVersionMax="36" xr10:uidLastSave="{00000000-0000-0000-0000-000000000000}"/>
  <workbookProtection workbookAlgorithmName="SHA-512" workbookHashValue="8kErgpO+sPdRnkLdsX0LwqtmjFZ4c4l0fyXN2nuBhL70oC4/9w03Zdfj5lqnZvafhqm9MYZx4NmxEuK8CsDfDA==" workbookSaltValue="h0378jZ/2RPQw3x8NvWoSg==" workbookSpinCount="100000" lockStructure="1"/>
  <bookViews>
    <workbookView xWindow="0" yWindow="0" windowWidth="15360" windowHeight="7640" xr2:uid="{00000000-000D-0000-FFFF-FFFF00000000}"/>
  </bookViews>
  <sheets>
    <sheet name="法適用_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F85" i="4"/>
  <c r="E85" i="4"/>
  <c r="BB10" i="4"/>
  <c r="AT10" i="4"/>
  <c r="AL10" i="4"/>
  <c r="W10" i="4"/>
  <c r="I10" i="4"/>
  <c r="B10" i="4"/>
  <c r="BB8" i="4"/>
  <c r="AT8" i="4"/>
  <c r="AD8" i="4"/>
  <c r="W8" i="4"/>
  <c r="P8" i="4"/>
  <c r="I8" i="4"/>
  <c r="B8" i="4"/>
  <c r="B6" i="4"/>
</calcChain>
</file>

<file path=xl/sharedStrings.xml><?xml version="1.0" encoding="utf-8"?>
<sst xmlns="http://schemas.openxmlformats.org/spreadsheetml/2006/main" count="228" uniqueCount="112">
  <si>
    <t>経営比較分析表（令和3年度決算）</t>
    <rPh sb="8" eb="10">
      <t>レイワ</t>
    </rPh>
    <rPh sb="12" eb="13">
      <t>ド</t>
    </rPh>
    <phoneticPr fontId="1"/>
  </si>
  <si>
    <t>"H"yy</t>
  </si>
  <si>
    <t>業務名</t>
    <rPh sb="2" eb="3">
      <t>メイ</t>
    </rPh>
    <phoneticPr fontId="1"/>
  </si>
  <si>
    <t>事業名</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</si>
  <si>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</si>
  <si>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</si>
  <si>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</si>
  <si>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</si>
  <si>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</si>
  <si>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</si>
  <si>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</si>
  <si>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</si>
  <si>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</si>
  <si>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</si>
  <si>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</si>
  <si>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</si>
  <si>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</si>
  <si>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</si>
  <si>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</si>
  <si>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</si>
  <si>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</si>
  <si>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当該団体値（当該値）</t>
    <rPh sb="2" eb="4">
      <t>ダンタイ</t>
    </rPh>
    <phoneticPr fontId="1"/>
  </si>
  <si>
    <t>資金不足比率(％)</t>
  </si>
  <si>
    <t>自己資本構成比率(％)</t>
  </si>
  <si>
    <t>類似団体</t>
    <rPh sb="0" eb="2">
      <t>ルイジ</t>
    </rPh>
    <rPh sb="2" eb="4">
      <t>ダンタイ</t>
    </rPh>
    <phoneticPr fontId="1"/>
  </si>
  <si>
    <t>令和3年度全国平均</t>
    <rPh sb="0" eb="2">
      <t>レイワ</t>
    </rPh>
    <rPh sb="3" eb="5">
      <t>ネンド</t>
    </rPh>
    <phoneticPr fontId="1"/>
  </si>
  <si>
    <t>業務CD</t>
    <rPh sb="0" eb="2">
      <t>ギョウム</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</si>
  <si>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</si>
  <si>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</si>
  <si>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普及率(％)</t>
  </si>
  <si>
    <t>②管路経年化率(％)</t>
    <rPh sb="1" eb="3">
      <t>カンロ</t>
    </rPh>
    <rPh sb="3" eb="6">
      <t>ケイネンカ</t>
    </rPh>
    <rPh sb="6" eb="7">
      <t>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</si>
  <si>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</si>
  <si>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</si>
  <si>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</si>
  <si>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</si>
  <si>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②累積欠損金比率(％)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</si>
  <si>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</si>
  <si>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</si>
  <si>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老朽化の状況について</t>
  </si>
  <si>
    <t>1②</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</si>
  <si>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</si>
  <si>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</si>
  <si>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</si>
  <si>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</si>
  <si>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</si>
  <si>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</si>
  <si>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</si>
  <si>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</si>
  <si>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</si>
  <si>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</si>
  <si>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</si>
  <si>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</si>
  <si>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</si>
  <si>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</si>
  <si>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水道事業(法適用)</t>
    <rPh sb="0" eb="2">
      <t>スイドウ</t>
    </rPh>
    <rPh sb="2" eb="4">
      <t>ジギョウ</t>
    </rPh>
    <rPh sb="5" eb="6">
      <t>ホウ</t>
    </rPh>
    <rPh sb="6" eb="8">
      <t>テキヨウ</t>
    </rPh>
    <phoneticPr fontId="1"/>
  </si>
  <si>
    <t>項番</t>
    <rPh sb="0" eb="2">
      <t>コウバン</t>
    </rPh>
    <phoneticPr fontId="1"/>
  </si>
  <si>
    <t>令和３年度決算における経営成績について、経営の健全性を示す経常収支比率は、本町が受水する京都府営水道の料金改定に伴う受水費の増加及び更新投資に伴う減価償却費の増加等による費用の増加により前年度比4.2ポイント減の100.12％となったが、健全経営の水準とされる100％は上回ることができている。
しかし、その一方で、料金水準の妥当性を示す料金回収率は、前年度比5.00ポイント減の81.69％となり、新型コロナウイルス感染症に伴う影響を考慮し、経済的な負担の軽減を図るために実施した水道料金の減免の実績額を加えた実質の給水収益で算定した料金回収率でも90.03％と、事業に必要な費用を給水収益で賄えていない状況である。
施設利用率は40.45％と依然低く、類似団体平均値を下回る結果となっているが、その一方で、有収率は99.13％と、類似団体平均値と比較しても高い水準を維持しており、高い割合で施設の稼働状況が収益に反映されていると言える。</t>
    <rPh sb="0" eb="2">
      <t>レイワ</t>
    </rPh>
    <rPh sb="3" eb="5">
      <t>ネンド</t>
    </rPh>
    <rPh sb="5" eb="7">
      <t>ケッサン</t>
    </rPh>
    <rPh sb="11" eb="13">
      <t>ケイエイ</t>
    </rPh>
    <rPh sb="13" eb="15">
      <t>セイセキ</t>
    </rPh>
    <rPh sb="20" eb="22">
      <t>ケイエイ</t>
    </rPh>
    <rPh sb="23" eb="26">
      <t>ケンゼンセイ</t>
    </rPh>
    <rPh sb="27" eb="28">
      <t>シメ</t>
    </rPh>
    <rPh sb="29" eb="31">
      <t>ケイジョウ</t>
    </rPh>
    <rPh sb="31" eb="33">
      <t>シュウシ</t>
    </rPh>
    <rPh sb="33" eb="35">
      <t>ヒリツ</t>
    </rPh>
    <rPh sb="37" eb="39">
      <t>ホンチョウ</t>
    </rPh>
    <rPh sb="40" eb="42">
      <t>ジュスイ</t>
    </rPh>
    <rPh sb="44" eb="46">
      <t>キョウト</t>
    </rPh>
    <rPh sb="46" eb="48">
      <t>フエイ</t>
    </rPh>
    <rPh sb="48" eb="50">
      <t>スイドウ</t>
    </rPh>
    <rPh sb="51" eb="53">
      <t>リョウキン</t>
    </rPh>
    <rPh sb="53" eb="55">
      <t>カイテイ</t>
    </rPh>
    <rPh sb="56" eb="57">
      <t>トモナ</t>
    </rPh>
    <rPh sb="58" eb="61">
      <t>ジュスイヒ</t>
    </rPh>
    <rPh sb="62" eb="64">
      <t>ゾウカ</t>
    </rPh>
    <rPh sb="64" eb="65">
      <t>オヨ</t>
    </rPh>
    <rPh sb="66" eb="68">
      <t>コウシン</t>
    </rPh>
    <rPh sb="68" eb="70">
      <t>トウシ</t>
    </rPh>
    <rPh sb="71" eb="72">
      <t>トモナ</t>
    </rPh>
    <rPh sb="73" eb="75">
      <t>ゲンカ</t>
    </rPh>
    <rPh sb="75" eb="78">
      <t>ショウキャクヒ</t>
    </rPh>
    <rPh sb="79" eb="81">
      <t>ゾウカ</t>
    </rPh>
    <rPh sb="81" eb="82">
      <t>トウ</t>
    </rPh>
    <rPh sb="85" eb="87">
      <t>ヒヨウ</t>
    </rPh>
    <rPh sb="88" eb="90">
      <t>ゾウカ</t>
    </rPh>
    <rPh sb="93" eb="96">
      <t>ゼンネンド</t>
    </rPh>
    <rPh sb="96" eb="97">
      <t>ヒ</t>
    </rPh>
    <rPh sb="104" eb="105">
      <t>ゲン</t>
    </rPh>
    <rPh sb="119" eb="121">
      <t>ケンゼン</t>
    </rPh>
    <rPh sb="121" eb="123">
      <t>ケイエイ</t>
    </rPh>
    <rPh sb="124" eb="126">
      <t>スイジュン</t>
    </rPh>
    <rPh sb="135" eb="137">
      <t>ウワマワ</t>
    </rPh>
    <rPh sb="154" eb="156">
      <t>イッポウ</t>
    </rPh>
    <rPh sb="158" eb="160">
      <t>リョウキン</t>
    </rPh>
    <rPh sb="160" eb="162">
      <t>スイジュン</t>
    </rPh>
    <rPh sb="163" eb="166">
      <t>ダトウセイ</t>
    </rPh>
    <rPh sb="167" eb="168">
      <t>シメ</t>
    </rPh>
    <rPh sb="169" eb="171">
      <t>リョウキン</t>
    </rPh>
    <rPh sb="171" eb="174">
      <t>カイシュウリツ</t>
    </rPh>
    <rPh sb="176" eb="179">
      <t>ゼンネンド</t>
    </rPh>
    <rPh sb="179" eb="180">
      <t>ヒ</t>
    </rPh>
    <rPh sb="188" eb="189">
      <t>ゲン</t>
    </rPh>
    <rPh sb="200" eb="202">
      <t>シンガタ</t>
    </rPh>
    <rPh sb="209" eb="212">
      <t>カンセンショウ</t>
    </rPh>
    <rPh sb="213" eb="214">
      <t>トモナ</t>
    </rPh>
    <rPh sb="215" eb="217">
      <t>エイキョウ</t>
    </rPh>
    <rPh sb="218" eb="220">
      <t>コウリョ</t>
    </rPh>
    <rPh sb="222" eb="225">
      <t>ケイザイテキ</t>
    </rPh>
    <rPh sb="226" eb="228">
      <t>フタン</t>
    </rPh>
    <rPh sb="229" eb="231">
      <t>ケイゲン</t>
    </rPh>
    <rPh sb="232" eb="233">
      <t>ハカ</t>
    </rPh>
    <rPh sb="237" eb="239">
      <t>ジッシ</t>
    </rPh>
    <rPh sb="241" eb="243">
      <t>スイドウ</t>
    </rPh>
    <rPh sb="243" eb="245">
      <t>リョウキン</t>
    </rPh>
    <rPh sb="246" eb="248">
      <t>ゲンメン</t>
    </rPh>
    <rPh sb="249" eb="252">
      <t>ジッセキガク</t>
    </rPh>
    <rPh sb="253" eb="254">
      <t>クワ</t>
    </rPh>
    <rPh sb="256" eb="258">
      <t>ジッシツ</t>
    </rPh>
    <rPh sb="259" eb="261">
      <t>キュウスイ</t>
    </rPh>
    <rPh sb="261" eb="263">
      <t>シュウエキ</t>
    </rPh>
    <rPh sb="264" eb="266">
      <t>サンテイ</t>
    </rPh>
    <rPh sb="268" eb="270">
      <t>リョウキン</t>
    </rPh>
    <rPh sb="270" eb="273">
      <t>カイシュウリツ</t>
    </rPh>
    <rPh sb="283" eb="285">
      <t>ジギョウ</t>
    </rPh>
    <rPh sb="286" eb="288">
      <t>ヒツヨウ</t>
    </rPh>
    <rPh sb="289" eb="291">
      <t>ヒヨウ</t>
    </rPh>
    <rPh sb="292" eb="294">
      <t>キュウスイ</t>
    </rPh>
    <rPh sb="294" eb="296">
      <t>シュウエキ</t>
    </rPh>
    <rPh sb="297" eb="298">
      <t>マカナ</t>
    </rPh>
    <rPh sb="303" eb="305">
      <t>ジョウキョウ</t>
    </rPh>
    <phoneticPr fontId="1"/>
  </si>
  <si>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</si>
  <si>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</si>
  <si>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</si>
  <si>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</si>
  <si>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</si>
  <si>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</si>
  <si>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</si>
  <si>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</si>
  <si>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</si>
  <si>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</si>
  <si>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</si>
  <si>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</si>
  <si>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</si>
  <si>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</si>
  <si>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</si>
  <si>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</si>
  <si>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</si>
  <si>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</si>
  <si>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</si>
  <si>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</si>
  <si>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</si>
  <si>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</si>
  <si>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</si>
  <si>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</si>
  <si>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</si>
  <si>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</si>
  <si>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</si>
  <si>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</si>
  <si>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</si>
  <si>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</si>
  <si>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</si>
  <si>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</si>
  <si>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</si>
  <si>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</si>
  <si>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</si>
  <si>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</si>
  <si>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</si>
  <si>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</si>
  <si>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京都府　久御山町</t>
  </si>
  <si>
    <t>法適用</t>
  </si>
  <si>
    <t>水道事業</t>
  </si>
  <si>
    <t>末端給水事業</t>
  </si>
  <si>
    <t>A6</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</si>
  <si>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</si>
  <si>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</si>
  <si>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</si>
  <si>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</si>
  <si>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</si>
  <si>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</si>
  <si>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</si>
  <si>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</si>
  <si>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</si>
  <si>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←書式設定</t>
    <rPh sb="1" eb="3">
      <t>ショシキ</t>
    </rPh>
    <rPh sb="3" eb="5">
      <t>セッテイ</t>
    </rPh>
    <phoneticPr fontId="1"/>
  </si>
  <si>
    <t>償却対象資産の減価償却の状況を示す有形固定資産減価償却率は前年度比0.95ポイント増の46.90％、法定耐用年数を経過した管路延長の割合を示す管路経年化率は前年度比1.57ポイント増の25.14％と施設の老朽化が進んでいるのに対して、当該年度に更新した管路延長の割合を示す管路更新率は、前年度比0.12ポイント増ではあるものの1.04％に留まっている。
これは、重要給水施設配水管の耐震化事業及び鉛製給水管の改修事業を優先的に実施していることによるものだが、両事業が完了した後は、実使用年数等に基づく更新基準年数も考慮したうえで、老朽管の更新・耐震化事業に計画的に取り組んでいく。</t>
    <rPh sb="0" eb="2">
      <t>ショウキャク</t>
    </rPh>
    <rPh sb="2" eb="4">
      <t>タイショウ</t>
    </rPh>
    <rPh sb="4" eb="6">
      <t>シサン</t>
    </rPh>
    <rPh sb="7" eb="9">
      <t>ゲンカ</t>
    </rPh>
    <rPh sb="9" eb="11">
      <t>ショウキャク</t>
    </rPh>
    <rPh sb="12" eb="14">
      <t>ジョウキョウ</t>
    </rPh>
    <rPh sb="15" eb="16">
      <t>シメ</t>
    </rPh>
    <rPh sb="17" eb="19">
      <t>ユウケイ</t>
    </rPh>
    <rPh sb="19" eb="23">
      <t>コテイシサン</t>
    </rPh>
    <rPh sb="23" eb="25">
      <t>ゲンカ</t>
    </rPh>
    <rPh sb="25" eb="28">
      <t>ショウキャクリツ</t>
    </rPh>
    <rPh sb="29" eb="33">
      <t>ゼンネンドヒ</t>
    </rPh>
    <rPh sb="41" eb="42">
      <t>ゾウ</t>
    </rPh>
    <rPh sb="50" eb="52">
      <t>ホウテイ</t>
    </rPh>
    <rPh sb="52" eb="54">
      <t>タイヨウ</t>
    </rPh>
    <rPh sb="54" eb="56">
      <t>ネンスウ</t>
    </rPh>
    <rPh sb="57" eb="59">
      <t>ケイカ</t>
    </rPh>
    <rPh sb="61" eb="63">
      <t>カンロ</t>
    </rPh>
    <rPh sb="63" eb="65">
      <t>エンチョウ</t>
    </rPh>
    <rPh sb="66" eb="68">
      <t>ワリアイ</t>
    </rPh>
    <rPh sb="69" eb="70">
      <t>シメ</t>
    </rPh>
    <rPh sb="71" eb="73">
      <t>カンロ</t>
    </rPh>
    <rPh sb="73" eb="76">
      <t>ケイネンカ</t>
    </rPh>
    <rPh sb="76" eb="77">
      <t>リツ</t>
    </rPh>
    <rPh sb="78" eb="82">
      <t>ゼンネンドヒ</t>
    </rPh>
    <rPh sb="90" eb="91">
      <t>ゾウ</t>
    </rPh>
    <rPh sb="99" eb="101">
      <t>シセツ</t>
    </rPh>
    <rPh sb="102" eb="105">
      <t>ロウキュウカ</t>
    </rPh>
    <rPh sb="106" eb="107">
      <t>スス</t>
    </rPh>
    <rPh sb="113" eb="114">
      <t>タイ</t>
    </rPh>
    <rPh sb="117" eb="119">
      <t>トウガイ</t>
    </rPh>
    <rPh sb="119" eb="121">
      <t>ネンド</t>
    </rPh>
    <rPh sb="122" eb="124">
      <t>コウシン</t>
    </rPh>
    <rPh sb="126" eb="128">
      <t>カンロ</t>
    </rPh>
    <rPh sb="128" eb="130">
      <t>エンチョウ</t>
    </rPh>
    <rPh sb="131" eb="133">
      <t>ワリアイ</t>
    </rPh>
    <rPh sb="134" eb="135">
      <t>シメ</t>
    </rPh>
    <rPh sb="136" eb="138">
      <t>カンロ</t>
    </rPh>
    <rPh sb="138" eb="140">
      <t>コウシン</t>
    </rPh>
    <rPh sb="140" eb="141">
      <t>リツ</t>
    </rPh>
    <rPh sb="143" eb="146">
      <t>ゼンネンド</t>
    </rPh>
    <rPh sb="146" eb="147">
      <t>ヒ</t>
    </rPh>
    <rPh sb="155" eb="156">
      <t>ゾウ</t>
    </rPh>
    <rPh sb="169" eb="170">
      <t>トド</t>
    </rPh>
    <rPh sb="181" eb="183">
      <t>ジュウヨウ</t>
    </rPh>
    <rPh sb="183" eb="185">
      <t>キュウスイ</t>
    </rPh>
    <rPh sb="185" eb="187">
      <t>シセツ</t>
    </rPh>
    <rPh sb="187" eb="190">
      <t>ハイスイカン</t>
    </rPh>
    <rPh sb="191" eb="194">
      <t>タイシンカ</t>
    </rPh>
    <rPh sb="194" eb="196">
      <t>ジギョウ</t>
    </rPh>
    <rPh sb="196" eb="197">
      <t>オヨ</t>
    </rPh>
    <rPh sb="198" eb="200">
      <t>ナマリセイ</t>
    </rPh>
    <rPh sb="200" eb="203">
      <t>キュウスイカン</t>
    </rPh>
    <rPh sb="204" eb="206">
      <t>カイシュウ</t>
    </rPh>
    <rPh sb="206" eb="208">
      <t>ジギョウ</t>
    </rPh>
    <rPh sb="209" eb="212">
      <t>ユウセンテキ</t>
    </rPh>
    <rPh sb="213" eb="215">
      <t>ジッシ</t>
    </rPh>
    <rPh sb="229" eb="232">
      <t>リョウジギョウ</t>
    </rPh>
    <rPh sb="233" eb="235">
      <t>カンリョウ</t>
    </rPh>
    <rPh sb="237" eb="238">
      <t>ノチ</t>
    </rPh>
    <rPh sb="240" eb="241">
      <t>ジツ</t>
    </rPh>
    <rPh sb="241" eb="243">
      <t>シヨウ</t>
    </rPh>
    <rPh sb="243" eb="245">
      <t>ネンスウ</t>
    </rPh>
    <rPh sb="245" eb="246">
      <t>トウ</t>
    </rPh>
    <rPh sb="247" eb="248">
      <t>モト</t>
    </rPh>
    <rPh sb="250" eb="252">
      <t>コウシン</t>
    </rPh>
    <rPh sb="252" eb="254">
      <t>キジュン</t>
    </rPh>
    <rPh sb="254" eb="256">
      <t>ネンスウ</t>
    </rPh>
    <rPh sb="257" eb="259">
      <t>コウリョ</t>
    </rPh>
    <rPh sb="265" eb="268">
      <t>ロウキュウカン</t>
    </rPh>
    <rPh sb="269" eb="271">
      <t>コウシン</t>
    </rPh>
    <rPh sb="272" eb="275">
      <t>タイシンカ</t>
    </rPh>
    <rPh sb="275" eb="277">
      <t>ジギョウ</t>
    </rPh>
    <rPh sb="278" eb="280">
      <t>ケイカク</t>
    </rPh>
    <rPh sb="280" eb="281">
      <t>テキ</t>
    </rPh>
    <rPh sb="282" eb="283">
      <t>ト</t>
    </rPh>
    <rPh sb="284" eb="285">
      <t>ク</t>
    </rPh>
    <phoneticPr fontId="1"/>
  </si>
  <si>
    <t>令和２年１月以後に確定する水道料金から実施した料金改定により、令和３年度は、令和２年度に引き続き黒字決算を達成することができたが、本町が受水する京都府営水道の料金改定による費用の増加等により、令和２年度と比較すると当期純利益は大幅に減少しており、平成30年度からの累積欠損金を解消するには至っていない。また、料金回収率が常に100％を下回っている状態であることからも、非常に厳しい経営状況であることがわかる。
固定資産については、平成25年度に浄水場の耐震補強改修は完了し、現在は重要給水施設配水管耐震化事業及び鉛製給水管改修事業を進めている。
経営状況の改善と今後の更新事業に必要な財源の確保を図るため、今後も引き続き適正な料金体系のあり方や経営状況の検証、見直しを継続して実施する。</t>
    <rPh sb="19" eb="21">
      <t>ジッシ</t>
    </rPh>
    <rPh sb="23" eb="25">
      <t>リョウキン</t>
    </rPh>
    <rPh sb="25" eb="27">
      <t>カイテイ</t>
    </rPh>
    <rPh sb="31" eb="33">
      <t>レイワ</t>
    </rPh>
    <rPh sb="34" eb="36">
      <t>ネンド</t>
    </rPh>
    <rPh sb="38" eb="40">
      <t>レイワ</t>
    </rPh>
    <rPh sb="41" eb="43">
      <t>ネンド</t>
    </rPh>
    <rPh sb="44" eb="45">
      <t>ヒ</t>
    </rPh>
    <rPh sb="46" eb="47">
      <t>ツヅ</t>
    </rPh>
    <rPh sb="65" eb="67">
      <t>ホンチョウ</t>
    </rPh>
    <rPh sb="68" eb="70">
      <t>ジュスイ</t>
    </rPh>
    <rPh sb="72" eb="74">
      <t>キョウト</t>
    </rPh>
    <rPh sb="74" eb="76">
      <t>フエイ</t>
    </rPh>
    <rPh sb="76" eb="78">
      <t>スイドウ</t>
    </rPh>
    <rPh sb="79" eb="81">
      <t>リョウキン</t>
    </rPh>
    <rPh sb="81" eb="83">
      <t>カイテイ</t>
    </rPh>
    <rPh sb="86" eb="88">
      <t>ヒヨウ</t>
    </rPh>
    <rPh sb="89" eb="91">
      <t>ゾウカ</t>
    </rPh>
    <rPh sb="91" eb="92">
      <t>トウ</t>
    </rPh>
    <rPh sb="96" eb="98">
      <t>レイワ</t>
    </rPh>
    <rPh sb="99" eb="101">
      <t>ネンド</t>
    </rPh>
    <rPh sb="102" eb="104">
      <t>ヒカク</t>
    </rPh>
    <rPh sb="107" eb="109">
      <t>トウキ</t>
    </rPh>
    <rPh sb="109" eb="112">
      <t>ジュンリエキ</t>
    </rPh>
    <rPh sb="113" eb="115">
      <t>オオハバ</t>
    </rPh>
    <rPh sb="116" eb="118">
      <t>ゲンショウ</t>
    </rPh>
    <rPh sb="123" eb="125">
      <t>ヘイセイ</t>
    </rPh>
    <rPh sb="127" eb="129">
      <t>ネンド</t>
    </rPh>
    <rPh sb="132" eb="134">
      <t>ルイセキ</t>
    </rPh>
    <rPh sb="134" eb="137">
      <t>ケッソンキン</t>
    </rPh>
    <rPh sb="138" eb="140">
      <t>カイショウ</t>
    </rPh>
    <rPh sb="144" eb="145">
      <t>イタ</t>
    </rPh>
    <rPh sb="154" eb="156">
      <t>リョウキン</t>
    </rPh>
    <rPh sb="156" eb="159">
      <t>カイシュウリツ</t>
    </rPh>
    <rPh sb="160" eb="161">
      <t>ツネ</t>
    </rPh>
    <rPh sb="167" eb="169">
      <t>シタマワ</t>
    </rPh>
    <rPh sb="173" eb="175">
      <t>ジョウタイ</t>
    </rPh>
    <rPh sb="184" eb="186">
      <t>ヒジョウ</t>
    </rPh>
    <rPh sb="187" eb="188">
      <t>キビ</t>
    </rPh>
    <rPh sb="190" eb="192">
      <t>ケイエイ</t>
    </rPh>
    <rPh sb="192" eb="19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</si>
</sst>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0.78</c:v>
                </c:pt>
                <c:pt idx="1">
                  <c:v>2.5499999999999998</c:v>
                </c:pt>
                <c:pt idx="2">
                  <c:v>0.49</c:v>
                </c:pt>
                <c:pt idx="3">
                  <c:v>0.92</c:v>
                </c:pt>
                <c:pt idx="4">
                  <c:v>1.04</c:v>
                </c:pt>
              </c:numCache>
            </c:numRef>
          </c:val>
          <c:extLst>
            <c:ext xmlns:c16="http://schemas.microsoft.com/office/drawing/2014/chart" uri="{C3380CC4-5D6E-409C-BE32-E72D297353CC}">
              <c16:uniqueId val="{00000000-B9DC-4C68-938F-06D4F068BA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B9DC-4C68-938F-06D4F068BA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42.3</c:v>
                </c:pt>
                <c:pt idx="1">
                  <c:v>42.17</c:v>
                </c:pt>
                <c:pt idx="2">
                  <c:v>41.25</c:v>
                </c:pt>
                <c:pt idx="3">
                  <c:v>40.69</c:v>
                </c:pt>
                <c:pt idx="4">
                  <c:v>40.450000000000003</c:v>
                </c:pt>
              </c:numCache>
            </c:numRef>
          </c:val>
          <c:extLst>
            <c:ext xmlns:c16="http://schemas.microsoft.com/office/drawing/2014/chart" uri="{C3380CC4-5D6E-409C-BE32-E72D297353CC}">
              <c16:uniqueId val="{00000000-1EFF-469D-8FBE-F1A50DD39F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EFF-469D-8FBE-F1A50DD39F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97.52</c:v>
                </c:pt>
                <c:pt idx="1">
                  <c:v>97.4</c:v>
                </c:pt>
                <c:pt idx="2">
                  <c:v>97.29</c:v>
                </c:pt>
                <c:pt idx="3">
                  <c:v>99.03</c:v>
                </c:pt>
                <c:pt idx="4">
                  <c:v>99.13</c:v>
                </c:pt>
              </c:numCache>
            </c:numRef>
          </c:val>
          <c:extLst>
            <c:ext xmlns:c16="http://schemas.microsoft.com/office/drawing/2014/chart" uri="{C3380CC4-5D6E-409C-BE32-E72D297353CC}">
              <c16:uniqueId val="{00000000-12F0-4D64-B255-46FDE61669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12F0-4D64-B255-46FDE61669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99.46</c:v>
                </c:pt>
                <c:pt idx="1">
                  <c:v>91.43</c:v>
                </c:pt>
                <c:pt idx="2">
                  <c:v>95.21</c:v>
                </c:pt>
                <c:pt idx="3">
                  <c:v>104.32</c:v>
                </c:pt>
                <c:pt idx="4">
                  <c:v>100.12</c:v>
                </c:pt>
              </c:numCache>
            </c:numRef>
          </c:val>
          <c:extLst>
            <c:ext xmlns:c16="http://schemas.microsoft.com/office/drawing/2014/chart" uri="{C3380CC4-5D6E-409C-BE32-E72D297353CC}">
              <c16:uniqueId val="{00000000-2337-4F35-BBC0-71FAA3943F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337-4F35-BBC0-71FAA3943F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43.27</c:v>
                </c:pt>
                <c:pt idx="1">
                  <c:v>44</c:v>
                </c:pt>
                <c:pt idx="2">
                  <c:v>45.38</c:v>
                </c:pt>
                <c:pt idx="3">
                  <c:v>45.95</c:v>
                </c:pt>
                <c:pt idx="4">
                  <c:v>46.9</c:v>
                </c:pt>
              </c:numCache>
            </c:numRef>
          </c:val>
          <c:extLst>
            <c:ext xmlns:c16="http://schemas.microsoft.com/office/drawing/2014/chart" uri="{C3380CC4-5D6E-409C-BE32-E72D297353CC}">
              <c16:uniqueId val="{00000000-B63D-49E5-9858-30B246970F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B63D-49E5-9858-30B246970F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18.91</c:v>
                </c:pt>
                <c:pt idx="1">
                  <c:v>17.37</c:v>
                </c:pt>
                <c:pt idx="2">
                  <c:v>20.49</c:v>
                </c:pt>
                <c:pt idx="3">
                  <c:v>23.57</c:v>
                </c:pt>
                <c:pt idx="4">
                  <c:v>25.14</c:v>
                </c:pt>
              </c:numCache>
            </c:numRef>
          </c:val>
          <c:extLst>
            <c:ext xmlns:c16="http://schemas.microsoft.com/office/drawing/2014/chart" uri="{C3380CC4-5D6E-409C-BE32-E72D297353CC}">
              <c16:uniqueId val="{00000000-0C19-4F1B-A01C-D7739006A3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0C19-4F1B-A01C-D7739006A3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1.91</c:v>
                </c:pt>
                <c:pt idx="2">
                  <c:v>6.77</c:v>
                </c:pt>
                <c:pt idx="3">
                  <c:v>1.03</c:v>
                </c:pt>
                <c:pt idx="4">
                  <c:v>0.87</c:v>
                </c:pt>
              </c:numCache>
            </c:numRef>
          </c:val>
          <c:extLst>
            <c:ext xmlns:c16="http://schemas.microsoft.com/office/drawing/2014/chart" uri="{C3380CC4-5D6E-409C-BE32-E72D297353CC}">
              <c16:uniqueId val="{00000000-FF62-469A-A336-2B93251FDD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F62-469A-A336-2B93251FDD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374.03</c:v>
                </c:pt>
                <c:pt idx="1">
                  <c:v>276.25</c:v>
                </c:pt>
                <c:pt idx="2">
                  <c:v>336.87</c:v>
                </c:pt>
                <c:pt idx="3">
                  <c:v>259.58</c:v>
                </c:pt>
                <c:pt idx="4">
                  <c:v>282.2</c:v>
                </c:pt>
              </c:numCache>
            </c:numRef>
          </c:val>
          <c:extLst>
            <c:ext xmlns:c16="http://schemas.microsoft.com/office/drawing/2014/chart" uri="{C3380CC4-5D6E-409C-BE32-E72D297353CC}">
              <c16:uniqueId val="{00000000-12AA-4059-8BBA-92DFC29EB6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12AA-4059-8BBA-92DFC29EB6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216.54</c:v>
                </c:pt>
                <c:pt idx="1">
                  <c:v>224.74</c:v>
                </c:pt>
                <c:pt idx="2">
                  <c:v>205.57</c:v>
                </c:pt>
                <c:pt idx="3">
                  <c:v>200.91</c:v>
                </c:pt>
                <c:pt idx="4">
                  <c:v>202.88</c:v>
                </c:pt>
              </c:numCache>
            </c:numRef>
          </c:val>
          <c:extLst>
            <c:ext xmlns:c16="http://schemas.microsoft.com/office/drawing/2014/chart" uri="{C3380CC4-5D6E-409C-BE32-E72D297353CC}">
              <c16:uniqueId val="{00000000-3C33-44CA-8CC2-A2FFA5E19A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3C33-44CA-8CC2-A2FFA5E19A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84.51</c:v>
                </c:pt>
                <c:pt idx="1">
                  <c:v>82.06</c:v>
                </c:pt>
                <c:pt idx="2">
                  <c:v>86.93</c:v>
                </c:pt>
                <c:pt idx="3">
                  <c:v>86.69</c:v>
                </c:pt>
                <c:pt idx="4">
                  <c:v>81.69</c:v>
                </c:pt>
              </c:numCache>
            </c:numRef>
          </c:val>
          <c:extLst>
            <c:ext xmlns:c16="http://schemas.microsoft.com/office/drawing/2014/chart" uri="{C3380CC4-5D6E-409C-BE32-E72D297353CC}">
              <c16:uniqueId val="{00000000-9F04-4973-906F-D3312C1986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9F04-4973-906F-D3312C1986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173.62</c:v>
                </c:pt>
                <c:pt idx="1">
                  <c:v>178.86</c:v>
                </c:pt>
                <c:pt idx="2">
                  <c:v>182</c:v>
                </c:pt>
                <c:pt idx="3">
                  <c:v>190.6</c:v>
                </c:pt>
                <c:pt idx="4">
                  <c:v>203.12</c:v>
                </c:pt>
              </c:numCache>
            </c:numRef>
          </c:val>
          <c:extLst>
            <c:ext xmlns:c16="http://schemas.microsoft.com/office/drawing/2014/chart" uri="{C3380CC4-5D6E-409C-BE32-E72D297353CC}">
              <c16:uniqueId val="{00000000-9D77-442D-9F2F-4359D62267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D77-442D-9F2F-4359D62267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H12" zoomScaleNormal="100" workbookViewId="0">
      <selection activeCell="BL66" sqref="BL66:BZ82"/>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　久御山町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2</v>
      </c>
      <c r="C7" s="34"/>
      <c r="D7" s="34"/>
      <c r="E7" s="34"/>
      <c r="F7" s="34"/>
      <c r="G7" s="34"/>
      <c r="H7" s="34"/>
      <c r="I7" s="33" t="s">
        <v>5</v>
      </c>
      <c r="J7" s="34"/>
      <c r="K7" s="34"/>
      <c r="L7" s="34"/>
      <c r="M7" s="34"/>
      <c r="N7" s="34"/>
      <c r="O7" s="35"/>
      <c r="P7" s="36" t="s">
        <v>3</v>
      </c>
      <c r="Q7" s="36"/>
      <c r="R7" s="36"/>
      <c r="S7" s="36"/>
      <c r="T7" s="36"/>
      <c r="U7" s="36"/>
      <c r="V7" s="36"/>
      <c r="W7" s="36" t="s">
        <v>8</v>
      </c>
      <c r="X7" s="36"/>
      <c r="Y7" s="36"/>
      <c r="Z7" s="36"/>
      <c r="AA7" s="36"/>
      <c r="AB7" s="36"/>
      <c r="AC7" s="36"/>
      <c r="AD7" s="36" t="s">
        <v>14</v>
      </c>
      <c r="AE7" s="36"/>
      <c r="AF7" s="36"/>
      <c r="AG7" s="36"/>
      <c r="AH7" s="36"/>
      <c r="AI7" s="36"/>
      <c r="AJ7" s="36"/>
      <c r="AK7" s="2"/>
      <c r="AL7" s="36" t="s">
        <v>16</v>
      </c>
      <c r="AM7" s="36"/>
      <c r="AN7" s="36"/>
      <c r="AO7" s="36"/>
      <c r="AP7" s="36"/>
      <c r="AQ7" s="36"/>
      <c r="AR7" s="36"/>
      <c r="AS7" s="36"/>
      <c r="AT7" s="33" t="s">
        <v>13</v>
      </c>
      <c r="AU7" s="34"/>
      <c r="AV7" s="34"/>
      <c r="AW7" s="34"/>
      <c r="AX7" s="34"/>
      <c r="AY7" s="34"/>
      <c r="AZ7" s="34"/>
      <c r="BA7" s="34"/>
      <c r="BB7" s="36" t="s">
        <v>11</v>
      </c>
      <c r="BC7" s="36"/>
      <c r="BD7" s="36"/>
      <c r="BE7" s="36"/>
      <c r="BF7" s="36"/>
      <c r="BG7" s="36"/>
      <c r="BH7" s="36"/>
      <c r="BI7" s="36"/>
      <c r="BJ7" s="3"/>
      <c r="BK7" s="3"/>
      <c r="BL7" s="37" t="s">
        <v>17</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15553</v>
      </c>
      <c r="AM8" s="44"/>
      <c r="AN8" s="44"/>
      <c r="AO8" s="44"/>
      <c r="AP8" s="44"/>
      <c r="AQ8" s="44"/>
      <c r="AR8" s="44"/>
      <c r="AS8" s="44"/>
      <c r="AT8" s="45">
        <f>データ!$S$6</f>
        <v>13.86</v>
      </c>
      <c r="AU8" s="46"/>
      <c r="AV8" s="46"/>
      <c r="AW8" s="46"/>
      <c r="AX8" s="46"/>
      <c r="AY8" s="46"/>
      <c r="AZ8" s="46"/>
      <c r="BA8" s="46"/>
      <c r="BB8" s="47">
        <f>データ!$T$6</f>
        <v>1122.1500000000001</v>
      </c>
      <c r="BC8" s="47"/>
      <c r="BD8" s="47"/>
      <c r="BE8" s="47"/>
      <c r="BF8" s="47"/>
      <c r="BG8" s="47"/>
      <c r="BH8" s="47"/>
      <c r="BI8" s="47"/>
      <c r="BJ8" s="3"/>
      <c r="BK8" s="3"/>
      <c r="BL8" s="48" t="s">
        <v>20</v>
      </c>
      <c r="BM8" s="49"/>
      <c r="BN8" s="50" t="s">
        <v>21</v>
      </c>
      <c r="BO8" s="50"/>
      <c r="BP8" s="50"/>
      <c r="BQ8" s="50"/>
      <c r="BR8" s="50"/>
      <c r="BS8" s="50"/>
      <c r="BT8" s="50"/>
      <c r="BU8" s="50"/>
      <c r="BV8" s="50"/>
      <c r="BW8" s="50"/>
      <c r="BX8" s="50"/>
      <c r="BY8" s="51"/>
    </row>
    <row r="9" spans="1:78" ht="18.75" customHeight="1" x14ac:dyDescent="0.2">
      <c r="A9" s="2"/>
      <c r="B9" s="33" t="s">
        <v>22</v>
      </c>
      <c r="C9" s="34"/>
      <c r="D9" s="34"/>
      <c r="E9" s="34"/>
      <c r="F9" s="34"/>
      <c r="G9" s="34"/>
      <c r="H9" s="34"/>
      <c r="I9" s="33" t="s">
        <v>23</v>
      </c>
      <c r="J9" s="34"/>
      <c r="K9" s="34"/>
      <c r="L9" s="34"/>
      <c r="M9" s="34"/>
      <c r="N9" s="34"/>
      <c r="O9" s="35"/>
      <c r="P9" s="36" t="s">
        <v>29</v>
      </c>
      <c r="Q9" s="36"/>
      <c r="R9" s="36"/>
      <c r="S9" s="36"/>
      <c r="T9" s="36"/>
      <c r="U9" s="36"/>
      <c r="V9" s="36"/>
      <c r="W9" s="36" t="s">
        <v>31</v>
      </c>
      <c r="X9" s="36"/>
      <c r="Y9" s="36"/>
      <c r="Z9" s="36"/>
      <c r="AA9" s="36"/>
      <c r="AB9" s="36"/>
      <c r="AC9" s="36"/>
      <c r="AD9" s="2"/>
      <c r="AE9" s="2"/>
      <c r="AF9" s="2"/>
      <c r="AG9" s="2"/>
      <c r="AH9" s="2"/>
      <c r="AI9" s="2"/>
      <c r="AJ9" s="2"/>
      <c r="AK9" s="2"/>
      <c r="AL9" s="36" t="s">
        <v>4</v>
      </c>
      <c r="AM9" s="36"/>
      <c r="AN9" s="36"/>
      <c r="AO9" s="36"/>
      <c r="AP9" s="36"/>
      <c r="AQ9" s="36"/>
      <c r="AR9" s="36"/>
      <c r="AS9" s="36"/>
      <c r="AT9" s="33" t="s">
        <v>27</v>
      </c>
      <c r="AU9" s="34"/>
      <c r="AV9" s="34"/>
      <c r="AW9" s="34"/>
      <c r="AX9" s="34"/>
      <c r="AY9" s="34"/>
      <c r="AZ9" s="34"/>
      <c r="BA9" s="34"/>
      <c r="BB9" s="36" t="s">
        <v>7</v>
      </c>
      <c r="BC9" s="36"/>
      <c r="BD9" s="36"/>
      <c r="BE9" s="36"/>
      <c r="BF9" s="36"/>
      <c r="BG9" s="36"/>
      <c r="BH9" s="36"/>
      <c r="BI9" s="36"/>
      <c r="BJ9" s="3"/>
      <c r="BK9" s="3"/>
      <c r="BL9" s="52" t="s">
        <v>33</v>
      </c>
      <c r="BM9" s="53"/>
      <c r="BN9" s="54" t="s">
        <v>9</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77.91</v>
      </c>
      <c r="J10" s="46"/>
      <c r="K10" s="46"/>
      <c r="L10" s="46"/>
      <c r="M10" s="46"/>
      <c r="N10" s="46"/>
      <c r="O10" s="56"/>
      <c r="P10" s="47">
        <f>データ!$P$6</f>
        <v>99.9</v>
      </c>
      <c r="Q10" s="47"/>
      <c r="R10" s="47"/>
      <c r="S10" s="47"/>
      <c r="T10" s="47"/>
      <c r="U10" s="47"/>
      <c r="V10" s="47"/>
      <c r="W10" s="44">
        <f>データ!$Q$6</f>
        <v>3135</v>
      </c>
      <c r="X10" s="44"/>
      <c r="Y10" s="44"/>
      <c r="Z10" s="44"/>
      <c r="AA10" s="44"/>
      <c r="AB10" s="44"/>
      <c r="AC10" s="44"/>
      <c r="AD10" s="2"/>
      <c r="AE10" s="2"/>
      <c r="AF10" s="2"/>
      <c r="AG10" s="2"/>
      <c r="AH10" s="2"/>
      <c r="AI10" s="2"/>
      <c r="AJ10" s="2"/>
      <c r="AK10" s="2"/>
      <c r="AL10" s="44">
        <f>データ!$U$6</f>
        <v>15540</v>
      </c>
      <c r="AM10" s="44"/>
      <c r="AN10" s="44"/>
      <c r="AO10" s="44"/>
      <c r="AP10" s="44"/>
      <c r="AQ10" s="44"/>
      <c r="AR10" s="44"/>
      <c r="AS10" s="44"/>
      <c r="AT10" s="45">
        <f>データ!$V$6</f>
        <v>13.77</v>
      </c>
      <c r="AU10" s="46"/>
      <c r="AV10" s="46"/>
      <c r="AW10" s="46"/>
      <c r="AX10" s="46"/>
      <c r="AY10" s="46"/>
      <c r="AZ10" s="46"/>
      <c r="BA10" s="46"/>
      <c r="BB10" s="47">
        <f>データ!$W$6</f>
        <v>1128.54</v>
      </c>
      <c r="BC10" s="47"/>
      <c r="BD10" s="47"/>
      <c r="BE10" s="47"/>
      <c r="BF10" s="47"/>
      <c r="BG10" s="47"/>
      <c r="BH10" s="47"/>
      <c r="BI10" s="47"/>
      <c r="BJ10" s="2"/>
      <c r="BK10" s="2"/>
      <c r="BL10" s="57" t="s">
        <v>18</v>
      </c>
      <c r="BM10" s="58"/>
      <c r="BN10" s="59" t="s">
        <v>25</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15</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28</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36</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56</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38</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110</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2">
      <c r="A60" s="2"/>
      <c r="B60" s="67" t="s">
        <v>42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44</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111</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2">
      <c r="C83" s="10"/>
    </row>
    <row r="84" spans="1:78" hidden="1" x14ac:dyDescent="0.2">
      <c r="B84" s="6" t="s">
        <v>6</v>
      </c>
      <c r="C84" s="6"/>
      <c r="D84" s="6"/>
      <c r="E84" s="6" t="s">
        <v>45</v>
      </c>
      <c r="F84" s="6" t="s">
        <v>39</v>
      </c>
      <c r="G84" s="6" t="s">
        <v>46</v>
      </c>
      <c r="H84" s="6" t="s">
        <v>48</v>
      </c>
      <c r="I84" s="6" t="s">
        <v>49</v>
      </c>
      <c r="J84" s="6" t="s">
        <v>32</v>
      </c>
      <c r="K84" s="6" t="s">
        <v>51</v>
      </c>
      <c r="L84" s="6" t="s">
        <v>52</v>
      </c>
      <c r="M84" s="6" t="s">
        <v>53</v>
      </c>
      <c r="N84" s="6" t="s">
        <v>47</v>
      </c>
      <c r="O84" s="6" t="s">
        <v>40</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I/n6SI3q3iwPZlGj0ldkhGAR8RpjGyoLDrQAQX4NUZ4tYXpU8cCkiNsiJbiuNnXXtI+snxa4N0y3MFK4mQIVFw==" saltValue="Wumuv8ioaVP9gEw8ck8Fx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 x14ac:dyDescent="0.2"/>
  <cols>
    <col min="2" max="144" width="11.90625" customWidth="1"/>
  </cols>
  <sheetData>
    <row r="1" spans="1:144" x14ac:dyDescent="0.2">
      <c r="A1" t="s">
        <v>54</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57</v>
      </c>
      <c r="B3" s="17" t="s">
        <v>59</v>
      </c>
      <c r="C3" s="17" t="s">
        <v>43</v>
      </c>
      <c r="D3" s="17" t="s">
        <v>26</v>
      </c>
      <c r="E3" s="17" t="s">
        <v>34</v>
      </c>
      <c r="F3" s="17" t="s">
        <v>50</v>
      </c>
      <c r="G3" s="17" t="s">
        <v>60</v>
      </c>
      <c r="H3" s="84" t="s">
        <v>12</v>
      </c>
      <c r="I3" s="85"/>
      <c r="J3" s="85"/>
      <c r="K3" s="85"/>
      <c r="L3" s="85"/>
      <c r="M3" s="85"/>
      <c r="N3" s="85"/>
      <c r="O3" s="85"/>
      <c r="P3" s="85"/>
      <c r="Q3" s="85"/>
      <c r="R3" s="85"/>
      <c r="S3" s="85"/>
      <c r="T3" s="85"/>
      <c r="U3" s="85"/>
      <c r="V3" s="85"/>
      <c r="W3" s="86"/>
      <c r="X3" s="82" t="s">
        <v>61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42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58</v>
      </c>
      <c r="B4" s="18"/>
      <c r="C4" s="18"/>
      <c r="D4" s="18"/>
      <c r="E4" s="18"/>
      <c r="F4" s="18"/>
      <c r="G4" s="18"/>
      <c r="H4" s="87"/>
      <c r="I4" s="88"/>
      <c r="J4" s="88"/>
      <c r="K4" s="88"/>
      <c r="L4" s="88"/>
      <c r="M4" s="88"/>
      <c r="N4" s="88"/>
      <c r="O4" s="88"/>
      <c r="P4" s="88"/>
      <c r="Q4" s="88"/>
      <c r="R4" s="88"/>
      <c r="S4" s="88"/>
      <c r="T4" s="88"/>
      <c r="U4" s="88"/>
      <c r="V4" s="88"/>
      <c r="W4" s="89"/>
      <c r="X4" s="83" t="s">
        <v>19</v>
      </c>
      <c r="Y4" s="83"/>
      <c r="Z4" s="83"/>
      <c r="AA4" s="83"/>
      <c r="AB4" s="83"/>
      <c r="AC4" s="83"/>
      <c r="AD4" s="83"/>
      <c r="AE4" s="83"/>
      <c r="AF4" s="83"/>
      <c r="AG4" s="83"/>
      <c r="AH4" s="83"/>
      <c r="AI4" s="83" t="s">
        <v>35</v>
      </c>
      <c r="AJ4" s="83"/>
      <c r="AK4" s="83"/>
      <c r="AL4" s="83"/>
      <c r="AM4" s="83"/>
      <c r="AN4" s="83"/>
      <c r="AO4" s="83"/>
      <c r="AP4" s="83"/>
      <c r="AQ4" s="83"/>
      <c r="AR4" s="83"/>
      <c r="AS4" s="83"/>
      <c r="AT4" s="83" t="s">
        <v>62</v>
      </c>
      <c r="AU4" s="83"/>
      <c r="AV4" s="83"/>
      <c r="AW4" s="83"/>
      <c r="AX4" s="83"/>
      <c r="AY4" s="83"/>
      <c r="AZ4" s="83"/>
      <c r="BA4" s="83"/>
      <c r="BB4" s="83"/>
      <c r="BC4" s="83"/>
      <c r="BD4" s="83"/>
      <c r="BE4" s="83" t="s">
        <v>41</v>
      </c>
      <c r="BF4" s="83"/>
      <c r="BG4" s="83"/>
      <c r="BH4" s="83"/>
      <c r="BI4" s="83"/>
      <c r="BJ4" s="83"/>
      <c r="BK4" s="83"/>
      <c r="BL4" s="83"/>
      <c r="BM4" s="83"/>
      <c r="BN4" s="83"/>
      <c r="BO4" s="83"/>
      <c r="BP4" s="83" t="s">
        <v>63</v>
      </c>
      <c r="BQ4" s="83"/>
      <c r="BR4" s="83"/>
      <c r="BS4" s="83"/>
      <c r="BT4" s="83"/>
      <c r="BU4" s="83"/>
      <c r="BV4" s="83"/>
      <c r="BW4" s="83"/>
      <c r="BX4" s="83"/>
      <c r="BY4" s="83"/>
      <c r="BZ4" s="83"/>
      <c r="CA4" s="83" t="s">
        <v>64</v>
      </c>
      <c r="CB4" s="83"/>
      <c r="CC4" s="83"/>
      <c r="CD4" s="83"/>
      <c r="CE4" s="83"/>
      <c r="CF4" s="83"/>
      <c r="CG4" s="83"/>
      <c r="CH4" s="83"/>
      <c r="CI4" s="83"/>
      <c r="CJ4" s="83"/>
      <c r="CK4" s="83"/>
      <c r="CL4" s="83" t="s">
        <v>65</v>
      </c>
      <c r="CM4" s="83"/>
      <c r="CN4" s="83"/>
      <c r="CO4" s="83"/>
      <c r="CP4" s="83"/>
      <c r="CQ4" s="83"/>
      <c r="CR4" s="83"/>
      <c r="CS4" s="83"/>
      <c r="CT4" s="83"/>
      <c r="CU4" s="83"/>
      <c r="CV4" s="83"/>
      <c r="CW4" s="83" t="s">
        <v>66</v>
      </c>
      <c r="CX4" s="83"/>
      <c r="CY4" s="83"/>
      <c r="CZ4" s="83"/>
      <c r="DA4" s="83"/>
      <c r="DB4" s="83"/>
      <c r="DC4" s="83"/>
      <c r="DD4" s="83"/>
      <c r="DE4" s="83"/>
      <c r="DF4" s="83"/>
      <c r="DG4" s="83"/>
      <c r="DH4" s="83" t="s">
        <v>37</v>
      </c>
      <c r="DI4" s="83"/>
      <c r="DJ4" s="83"/>
      <c r="DK4" s="83"/>
      <c r="DL4" s="83"/>
      <c r="DM4" s="83"/>
      <c r="DN4" s="83"/>
      <c r="DO4" s="83"/>
      <c r="DP4" s="83"/>
      <c r="DQ4" s="83"/>
      <c r="DR4" s="83"/>
      <c r="DS4" s="83" t="s">
        <v>30</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2">
      <c r="A5" s="15" t="s">
        <v>69</v>
      </c>
      <c r="B5" s="19"/>
      <c r="C5" s="19"/>
      <c r="D5" s="19"/>
      <c r="E5" s="19"/>
      <c r="F5" s="19"/>
      <c r="G5" s="19"/>
      <c r="H5" s="25" t="s">
        <v>68</v>
      </c>
      <c r="I5" s="25" t="s">
        <v>70</v>
      </c>
      <c r="J5" s="25" t="s">
        <v>71</v>
      </c>
      <c r="K5" s="25" t="s">
        <v>72</v>
      </c>
      <c r="L5" s="25" t="s">
        <v>24</v>
      </c>
      <c r="M5" s="25" t="s">
        <v>14</v>
      </c>
      <c r="N5" s="25" t="s">
        <v>73</v>
      </c>
      <c r="O5" s="25" t="s">
        <v>74</v>
      </c>
      <c r="P5" s="25" t="s">
        <v>75</v>
      </c>
      <c r="Q5" s="25" t="s">
        <v>76</v>
      </c>
      <c r="R5" s="25" t="s">
        <v>77</v>
      </c>
      <c r="S5" s="25" t="s">
        <v>78</v>
      </c>
      <c r="T5" s="25" t="s">
        <v>79</v>
      </c>
      <c r="U5" s="25" t="s">
        <v>80</v>
      </c>
      <c r="V5" s="25" t="s">
        <v>81</v>
      </c>
      <c r="W5" s="25" t="s">
        <v>82</v>
      </c>
      <c r="X5" s="25" t="s">
        <v>83</v>
      </c>
      <c r="Y5" s="25" t="s">
        <v>84</v>
      </c>
      <c r="Z5" s="25" t="s">
        <v>85</v>
      </c>
      <c r="AA5" s="25" t="s">
        <v>86</v>
      </c>
      <c r="AB5" s="25" t="s">
        <v>87</v>
      </c>
      <c r="AC5" s="25" t="s">
        <v>88</v>
      </c>
      <c r="AD5" s="25" t="s">
        <v>89</v>
      </c>
      <c r="AE5" s="25" t="s">
        <v>90</v>
      </c>
      <c r="AF5" s="25" t="s">
        <v>91</v>
      </c>
      <c r="AG5" s="25" t="s">
        <v>92</v>
      </c>
      <c r="AH5" s="25" t="s">
        <v>6</v>
      </c>
      <c r="AI5" s="25" t="s">
        <v>83</v>
      </c>
      <c r="AJ5" s="25" t="s">
        <v>84</v>
      </c>
      <c r="AK5" s="25" t="s">
        <v>85</v>
      </c>
      <c r="AL5" s="25" t="s">
        <v>86</v>
      </c>
      <c r="AM5" s="25" t="s">
        <v>87</v>
      </c>
      <c r="AN5" s="25" t="s">
        <v>88</v>
      </c>
      <c r="AO5" s="25" t="s">
        <v>89</v>
      </c>
      <c r="AP5" s="25" t="s">
        <v>90</v>
      </c>
      <c r="AQ5" s="25" t="s">
        <v>91</v>
      </c>
      <c r="AR5" s="25" t="s">
        <v>92</v>
      </c>
      <c r="AS5" s="25" t="s">
        <v>93</v>
      </c>
      <c r="AT5" s="25" t="s">
        <v>83</v>
      </c>
      <c r="AU5" s="25" t="s">
        <v>84</v>
      </c>
      <c r="AV5" s="25" t="s">
        <v>85</v>
      </c>
      <c r="AW5" s="25" t="s">
        <v>86</v>
      </c>
      <c r="AX5" s="25" t="s">
        <v>87</v>
      </c>
      <c r="AY5" s="25" t="s">
        <v>88</v>
      </c>
      <c r="AZ5" s="25" t="s">
        <v>89</v>
      </c>
      <c r="BA5" s="25" t="s">
        <v>90</v>
      </c>
      <c r="BB5" s="25" t="s">
        <v>91</v>
      </c>
      <c r="BC5" s="25" t="s">
        <v>92</v>
      </c>
      <c r="BD5" s="25" t="s">
        <v>93</v>
      </c>
      <c r="BE5" s="25" t="s">
        <v>83</v>
      </c>
      <c r="BF5" s="25" t="s">
        <v>84</v>
      </c>
      <c r="BG5" s="25" t="s">
        <v>85</v>
      </c>
      <c r="BH5" s="25" t="s">
        <v>86</v>
      </c>
      <c r="BI5" s="25" t="s">
        <v>87</v>
      </c>
      <c r="BJ5" s="25" t="s">
        <v>88</v>
      </c>
      <c r="BK5" s="25" t="s">
        <v>89</v>
      </c>
      <c r="BL5" s="25" t="s">
        <v>90</v>
      </c>
      <c r="BM5" s="25" t="s">
        <v>91</v>
      </c>
      <c r="BN5" s="25" t="s">
        <v>92</v>
      </c>
      <c r="BO5" s="25" t="s">
        <v>93</v>
      </c>
      <c r="BP5" s="25" t="s">
        <v>83</v>
      </c>
      <c r="BQ5" s="25" t="s">
        <v>84</v>
      </c>
      <c r="BR5" s="25" t="s">
        <v>85</v>
      </c>
      <c r="BS5" s="25" t="s">
        <v>86</v>
      </c>
      <c r="BT5" s="25" t="s">
        <v>87</v>
      </c>
      <c r="BU5" s="25" t="s">
        <v>88</v>
      </c>
      <c r="BV5" s="25" t="s">
        <v>89</v>
      </c>
      <c r="BW5" s="25" t="s">
        <v>90</v>
      </c>
      <c r="BX5" s="25" t="s">
        <v>91</v>
      </c>
      <c r="BY5" s="25" t="s">
        <v>92</v>
      </c>
      <c r="BZ5" s="25" t="s">
        <v>93</v>
      </c>
      <c r="CA5" s="25" t="s">
        <v>83</v>
      </c>
      <c r="CB5" s="25" t="s">
        <v>84</v>
      </c>
      <c r="CC5" s="25" t="s">
        <v>85</v>
      </c>
      <c r="CD5" s="25" t="s">
        <v>86</v>
      </c>
      <c r="CE5" s="25" t="s">
        <v>87</v>
      </c>
      <c r="CF5" s="25" t="s">
        <v>88</v>
      </c>
      <c r="CG5" s="25" t="s">
        <v>89</v>
      </c>
      <c r="CH5" s="25" t="s">
        <v>90</v>
      </c>
      <c r="CI5" s="25" t="s">
        <v>91</v>
      </c>
      <c r="CJ5" s="25" t="s">
        <v>92</v>
      </c>
      <c r="CK5" s="25" t="s">
        <v>93</v>
      </c>
      <c r="CL5" s="25" t="s">
        <v>83</v>
      </c>
      <c r="CM5" s="25" t="s">
        <v>84</v>
      </c>
      <c r="CN5" s="25" t="s">
        <v>85</v>
      </c>
      <c r="CO5" s="25" t="s">
        <v>86</v>
      </c>
      <c r="CP5" s="25" t="s">
        <v>87</v>
      </c>
      <c r="CQ5" s="25" t="s">
        <v>88</v>
      </c>
      <c r="CR5" s="25" t="s">
        <v>89</v>
      </c>
      <c r="CS5" s="25" t="s">
        <v>90</v>
      </c>
      <c r="CT5" s="25" t="s">
        <v>91</v>
      </c>
      <c r="CU5" s="25" t="s">
        <v>92</v>
      </c>
      <c r="CV5" s="25" t="s">
        <v>93</v>
      </c>
      <c r="CW5" s="25" t="s">
        <v>83</v>
      </c>
      <c r="CX5" s="25" t="s">
        <v>84</v>
      </c>
      <c r="CY5" s="25" t="s">
        <v>85</v>
      </c>
      <c r="CZ5" s="25" t="s">
        <v>86</v>
      </c>
      <c r="DA5" s="25" t="s">
        <v>87</v>
      </c>
      <c r="DB5" s="25" t="s">
        <v>88</v>
      </c>
      <c r="DC5" s="25" t="s">
        <v>89</v>
      </c>
      <c r="DD5" s="25" t="s">
        <v>90</v>
      </c>
      <c r="DE5" s="25" t="s">
        <v>91</v>
      </c>
      <c r="DF5" s="25" t="s">
        <v>92</v>
      </c>
      <c r="DG5" s="25" t="s">
        <v>93</v>
      </c>
      <c r="DH5" s="25" t="s">
        <v>83</v>
      </c>
      <c r="DI5" s="25" t="s">
        <v>84</v>
      </c>
      <c r="DJ5" s="25" t="s">
        <v>85</v>
      </c>
      <c r="DK5" s="25" t="s">
        <v>86</v>
      </c>
      <c r="DL5" s="25" t="s">
        <v>87</v>
      </c>
      <c r="DM5" s="25" t="s">
        <v>88</v>
      </c>
      <c r="DN5" s="25" t="s">
        <v>89</v>
      </c>
      <c r="DO5" s="25" t="s">
        <v>90</v>
      </c>
      <c r="DP5" s="25" t="s">
        <v>91</v>
      </c>
      <c r="DQ5" s="25" t="s">
        <v>92</v>
      </c>
      <c r="DR5" s="25" t="s">
        <v>93</v>
      </c>
      <c r="DS5" s="25" t="s">
        <v>83</v>
      </c>
      <c r="DT5" s="25" t="s">
        <v>84</v>
      </c>
      <c r="DU5" s="25" t="s">
        <v>85</v>
      </c>
      <c r="DV5" s="25" t="s">
        <v>86</v>
      </c>
      <c r="DW5" s="25" t="s">
        <v>87</v>
      </c>
      <c r="DX5" s="25" t="s">
        <v>88</v>
      </c>
      <c r="DY5" s="25" t="s">
        <v>89</v>
      </c>
      <c r="DZ5" s="25" t="s">
        <v>90</v>
      </c>
      <c r="EA5" s="25" t="s">
        <v>91</v>
      </c>
      <c r="EB5" s="25" t="s">
        <v>92</v>
      </c>
      <c r="EC5" s="25" t="s">
        <v>93</v>
      </c>
      <c r="ED5" s="25" t="s">
        <v>83</v>
      </c>
      <c r="EE5" s="25" t="s">
        <v>84</v>
      </c>
      <c r="EF5" s="25" t="s">
        <v>85</v>
      </c>
      <c r="EG5" s="25" t="s">
        <v>86</v>
      </c>
      <c r="EH5" s="25" t="s">
        <v>87</v>
      </c>
      <c r="EI5" s="25" t="s">
        <v>88</v>
      </c>
      <c r="EJ5" s="25" t="s">
        <v>89</v>
      </c>
      <c r="EK5" s="25" t="s">
        <v>90</v>
      </c>
      <c r="EL5" s="25" t="s">
        <v>91</v>
      </c>
      <c r="EM5" s="25" t="s">
        <v>92</v>
      </c>
      <c r="EN5" s="25" t="s">
        <v>93</v>
      </c>
    </row>
    <row r="6" spans="1:144" s="14" customFormat="1" x14ac:dyDescent="0.2">
      <c r="A6" s="15" t="s">
        <v>94</v>
      </c>
      <c r="B6" s="20">
        <f t="shared" ref="B6:W6" si="1">B7</f>
        <v>2021</v>
      </c>
      <c r="C6" s="20">
        <f t="shared" si="1"/>
        <v>263222</v>
      </c>
      <c r="D6" s="20">
        <f t="shared" si="1"/>
        <v>46</v>
      </c>
      <c r="E6" s="20">
        <f t="shared" si="1"/>
        <v>1</v>
      </c>
      <c r="F6" s="20">
        <f t="shared" si="1"/>
        <v>0</v>
      </c>
      <c r="G6" s="20">
        <f t="shared" si="1"/>
        <v>1</v>
      </c>
      <c r="H6" s="20" t="str">
        <f t="shared" si="1"/>
        <v>京都府　久御山町</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77.91</v>
      </c>
      <c r="P6" s="26">
        <f t="shared" si="1"/>
        <v>99.9</v>
      </c>
      <c r="Q6" s="26">
        <f t="shared" si="1"/>
        <v>3135</v>
      </c>
      <c r="R6" s="26">
        <f t="shared" si="1"/>
        <v>15553</v>
      </c>
      <c r="S6" s="26">
        <f t="shared" si="1"/>
        <v>13.86</v>
      </c>
      <c r="T6" s="26">
        <f t="shared" si="1"/>
        <v>1122.1500000000001</v>
      </c>
      <c r="U6" s="26">
        <f t="shared" si="1"/>
        <v>15540</v>
      </c>
      <c r="V6" s="26">
        <f t="shared" si="1"/>
        <v>13.77</v>
      </c>
      <c r="W6" s="26">
        <f t="shared" si="1"/>
        <v>1128.54</v>
      </c>
      <c r="X6" s="28">
        <f t="shared" ref="X6:AG6" si="2">IF(X7="",NA(),X7)</f>
        <v>99.46</v>
      </c>
      <c r="Y6" s="28">
        <f t="shared" si="2"/>
        <v>91.43</v>
      </c>
      <c r="Z6" s="28">
        <f t="shared" si="2"/>
        <v>95.21</v>
      </c>
      <c r="AA6" s="28">
        <f t="shared" si="2"/>
        <v>104.32</v>
      </c>
      <c r="AB6" s="28">
        <f t="shared" si="2"/>
        <v>100.12</v>
      </c>
      <c r="AC6" s="28">
        <f t="shared" si="2"/>
        <v>110.05</v>
      </c>
      <c r="AD6" s="28">
        <f t="shared" si="2"/>
        <v>108.87</v>
      </c>
      <c r="AE6" s="28">
        <f t="shared" si="2"/>
        <v>108.61</v>
      </c>
      <c r="AF6" s="28">
        <f t="shared" si="2"/>
        <v>108.35</v>
      </c>
      <c r="AG6" s="28">
        <f t="shared" si="2"/>
        <v>108.84</v>
      </c>
      <c r="AH6" s="26" t="str">
        <f>IF(AH7="","",IF(AH7="-","【-】","【"&amp;SUBSTITUTE(TEXT(AH7,"#,##0.00"),"-","△")&amp;"】"))</f>
        <v>【111.39】</v>
      </c>
      <c r="AI6" s="26">
        <f t="shared" ref="AI6:AR6" si="3">IF(AI7="",NA(),AI7)</f>
        <v>0</v>
      </c>
      <c r="AJ6" s="28">
        <f t="shared" si="3"/>
        <v>1.91</v>
      </c>
      <c r="AK6" s="28">
        <f t="shared" si="3"/>
        <v>6.77</v>
      </c>
      <c r="AL6" s="28">
        <f t="shared" si="3"/>
        <v>1.03</v>
      </c>
      <c r="AM6" s="28">
        <f t="shared" si="3"/>
        <v>0.87</v>
      </c>
      <c r="AN6" s="28">
        <f t="shared" si="3"/>
        <v>2.64</v>
      </c>
      <c r="AO6" s="28">
        <f t="shared" si="3"/>
        <v>3.16</v>
      </c>
      <c r="AP6" s="28">
        <f t="shared" si="3"/>
        <v>3.59</v>
      </c>
      <c r="AQ6" s="28">
        <f t="shared" si="3"/>
        <v>3.98</v>
      </c>
      <c r="AR6" s="28">
        <f t="shared" si="3"/>
        <v>6.02</v>
      </c>
      <c r="AS6" s="26" t="str">
        <f>IF(AS7="","",IF(AS7="-","【-】","【"&amp;SUBSTITUTE(TEXT(AS7,"#,##0.00"),"-","△")&amp;"】"))</f>
        <v>【1.30】</v>
      </c>
      <c r="AT6" s="28">
        <f t="shared" ref="AT6:BC6" si="4">IF(AT7="",NA(),AT7)</f>
        <v>374.03</v>
      </c>
      <c r="AU6" s="28">
        <f t="shared" si="4"/>
        <v>276.25</v>
      </c>
      <c r="AV6" s="28">
        <f t="shared" si="4"/>
        <v>336.87</v>
      </c>
      <c r="AW6" s="28">
        <f t="shared" si="4"/>
        <v>259.58</v>
      </c>
      <c r="AX6" s="28">
        <f t="shared" si="4"/>
        <v>282.2</v>
      </c>
      <c r="AY6" s="28">
        <f t="shared" si="4"/>
        <v>359.47</v>
      </c>
      <c r="AZ6" s="28">
        <f t="shared" si="4"/>
        <v>369.69</v>
      </c>
      <c r="BA6" s="28">
        <f t="shared" si="4"/>
        <v>379.08</v>
      </c>
      <c r="BB6" s="28">
        <f t="shared" si="4"/>
        <v>367.55</v>
      </c>
      <c r="BC6" s="28">
        <f t="shared" si="4"/>
        <v>378.56</v>
      </c>
      <c r="BD6" s="26" t="str">
        <f>IF(BD7="","",IF(BD7="-","【-】","【"&amp;SUBSTITUTE(TEXT(BD7,"#,##0.00"),"-","△")&amp;"】"))</f>
        <v>【261.51】</v>
      </c>
      <c r="BE6" s="28">
        <f t="shared" ref="BE6:BN6" si="5">IF(BE7="",NA(),BE7)</f>
        <v>216.54</v>
      </c>
      <c r="BF6" s="28">
        <f t="shared" si="5"/>
        <v>224.74</v>
      </c>
      <c r="BG6" s="28">
        <f t="shared" si="5"/>
        <v>205.57</v>
      </c>
      <c r="BH6" s="28">
        <f t="shared" si="5"/>
        <v>200.91</v>
      </c>
      <c r="BI6" s="28">
        <f t="shared" si="5"/>
        <v>202.88</v>
      </c>
      <c r="BJ6" s="28">
        <f t="shared" si="5"/>
        <v>401.79</v>
      </c>
      <c r="BK6" s="28">
        <f t="shared" si="5"/>
        <v>402.99</v>
      </c>
      <c r="BL6" s="28">
        <f t="shared" si="5"/>
        <v>398.98</v>
      </c>
      <c r="BM6" s="28">
        <f t="shared" si="5"/>
        <v>418.68</v>
      </c>
      <c r="BN6" s="28">
        <f t="shared" si="5"/>
        <v>395.68</v>
      </c>
      <c r="BO6" s="26" t="str">
        <f>IF(BO7="","",IF(BO7="-","【-】","【"&amp;SUBSTITUTE(TEXT(BO7,"#,##0.00"),"-","△")&amp;"】"))</f>
        <v>【265.16】</v>
      </c>
      <c r="BP6" s="28">
        <f t="shared" ref="BP6:BY6" si="6">IF(BP7="",NA(),BP7)</f>
        <v>84.51</v>
      </c>
      <c r="BQ6" s="28">
        <f t="shared" si="6"/>
        <v>82.06</v>
      </c>
      <c r="BR6" s="28">
        <f t="shared" si="6"/>
        <v>86.93</v>
      </c>
      <c r="BS6" s="28">
        <f t="shared" si="6"/>
        <v>86.69</v>
      </c>
      <c r="BT6" s="28">
        <f t="shared" si="6"/>
        <v>81.69</v>
      </c>
      <c r="BU6" s="28">
        <f t="shared" si="6"/>
        <v>100.12</v>
      </c>
      <c r="BV6" s="28">
        <f t="shared" si="6"/>
        <v>98.66</v>
      </c>
      <c r="BW6" s="28">
        <f t="shared" si="6"/>
        <v>98.64</v>
      </c>
      <c r="BX6" s="28">
        <f t="shared" si="6"/>
        <v>94.78</v>
      </c>
      <c r="BY6" s="28">
        <f t="shared" si="6"/>
        <v>97.59</v>
      </c>
      <c r="BZ6" s="26" t="str">
        <f>IF(BZ7="","",IF(BZ7="-","【-】","【"&amp;SUBSTITUTE(TEXT(BZ7,"#,##0.00"),"-","△")&amp;"】"))</f>
        <v>【102.35】</v>
      </c>
      <c r="CA6" s="28">
        <f t="shared" ref="CA6:CJ6" si="7">IF(CA7="",NA(),CA7)</f>
        <v>173.62</v>
      </c>
      <c r="CB6" s="28">
        <f t="shared" si="7"/>
        <v>178.86</v>
      </c>
      <c r="CC6" s="28">
        <f t="shared" si="7"/>
        <v>182</v>
      </c>
      <c r="CD6" s="28">
        <f t="shared" si="7"/>
        <v>190.6</v>
      </c>
      <c r="CE6" s="28">
        <f t="shared" si="7"/>
        <v>203.12</v>
      </c>
      <c r="CF6" s="28">
        <f t="shared" si="7"/>
        <v>174.97</v>
      </c>
      <c r="CG6" s="28">
        <f t="shared" si="7"/>
        <v>178.59</v>
      </c>
      <c r="CH6" s="28">
        <f t="shared" si="7"/>
        <v>178.92</v>
      </c>
      <c r="CI6" s="28">
        <f t="shared" si="7"/>
        <v>181.3</v>
      </c>
      <c r="CJ6" s="28">
        <f t="shared" si="7"/>
        <v>181.71</v>
      </c>
      <c r="CK6" s="26" t="str">
        <f>IF(CK7="","",IF(CK7="-","【-】","【"&amp;SUBSTITUTE(TEXT(CK7,"#,##0.00"),"-","△")&amp;"】"))</f>
        <v>【167.74】</v>
      </c>
      <c r="CL6" s="28">
        <f t="shared" ref="CL6:CU6" si="8">IF(CL7="",NA(),CL7)</f>
        <v>42.3</v>
      </c>
      <c r="CM6" s="28">
        <f t="shared" si="8"/>
        <v>42.17</v>
      </c>
      <c r="CN6" s="28">
        <f t="shared" si="8"/>
        <v>41.25</v>
      </c>
      <c r="CO6" s="28">
        <f t="shared" si="8"/>
        <v>40.69</v>
      </c>
      <c r="CP6" s="28">
        <f t="shared" si="8"/>
        <v>40.450000000000003</v>
      </c>
      <c r="CQ6" s="28">
        <f t="shared" si="8"/>
        <v>55.63</v>
      </c>
      <c r="CR6" s="28">
        <f t="shared" si="8"/>
        <v>55.03</v>
      </c>
      <c r="CS6" s="28">
        <f t="shared" si="8"/>
        <v>55.14</v>
      </c>
      <c r="CT6" s="28">
        <f t="shared" si="8"/>
        <v>55.89</v>
      </c>
      <c r="CU6" s="28">
        <f t="shared" si="8"/>
        <v>55.72</v>
      </c>
      <c r="CV6" s="26" t="str">
        <f>IF(CV7="","",IF(CV7="-","【-】","【"&amp;SUBSTITUTE(TEXT(CV7,"#,##0.00"),"-","△")&amp;"】"))</f>
        <v>【60.29】</v>
      </c>
      <c r="CW6" s="28">
        <f t="shared" ref="CW6:DF6" si="9">IF(CW7="",NA(),CW7)</f>
        <v>97.52</v>
      </c>
      <c r="CX6" s="28">
        <f t="shared" si="9"/>
        <v>97.4</v>
      </c>
      <c r="CY6" s="28">
        <f t="shared" si="9"/>
        <v>97.29</v>
      </c>
      <c r="CZ6" s="28">
        <f t="shared" si="9"/>
        <v>99.03</v>
      </c>
      <c r="DA6" s="28">
        <f t="shared" si="9"/>
        <v>99.13</v>
      </c>
      <c r="DB6" s="28">
        <f t="shared" si="9"/>
        <v>82.04</v>
      </c>
      <c r="DC6" s="28">
        <f t="shared" si="9"/>
        <v>81.900000000000006</v>
      </c>
      <c r="DD6" s="28">
        <f t="shared" si="9"/>
        <v>81.39</v>
      </c>
      <c r="DE6" s="28">
        <f t="shared" si="9"/>
        <v>81.27</v>
      </c>
      <c r="DF6" s="28">
        <f t="shared" si="9"/>
        <v>81.260000000000005</v>
      </c>
      <c r="DG6" s="26" t="str">
        <f>IF(DG7="","",IF(DG7="-","【-】","【"&amp;SUBSTITUTE(TEXT(DG7,"#,##0.00"),"-","△")&amp;"】"))</f>
        <v>【90.12】</v>
      </c>
      <c r="DH6" s="28">
        <f t="shared" ref="DH6:DQ6" si="10">IF(DH7="",NA(),DH7)</f>
        <v>43.27</v>
      </c>
      <c r="DI6" s="28">
        <f t="shared" si="10"/>
        <v>44</v>
      </c>
      <c r="DJ6" s="28">
        <f t="shared" si="10"/>
        <v>45.38</v>
      </c>
      <c r="DK6" s="28">
        <f t="shared" si="10"/>
        <v>45.95</v>
      </c>
      <c r="DL6" s="28">
        <f t="shared" si="10"/>
        <v>46.9</v>
      </c>
      <c r="DM6" s="28">
        <f t="shared" si="10"/>
        <v>48.05</v>
      </c>
      <c r="DN6" s="28">
        <f t="shared" si="10"/>
        <v>48.87</v>
      </c>
      <c r="DO6" s="28">
        <f t="shared" si="10"/>
        <v>49.92</v>
      </c>
      <c r="DP6" s="28">
        <f t="shared" si="10"/>
        <v>50.63</v>
      </c>
      <c r="DQ6" s="28">
        <f t="shared" si="10"/>
        <v>51.29</v>
      </c>
      <c r="DR6" s="26" t="str">
        <f>IF(DR7="","",IF(DR7="-","【-】","【"&amp;SUBSTITUTE(TEXT(DR7,"#,##0.00"),"-","△")&amp;"】"))</f>
        <v>【50.88】</v>
      </c>
      <c r="DS6" s="28">
        <f t="shared" ref="DS6:EB6" si="11">IF(DS7="",NA(),DS7)</f>
        <v>18.91</v>
      </c>
      <c r="DT6" s="28">
        <f t="shared" si="11"/>
        <v>17.37</v>
      </c>
      <c r="DU6" s="28">
        <f t="shared" si="11"/>
        <v>20.49</v>
      </c>
      <c r="DV6" s="28">
        <f t="shared" si="11"/>
        <v>23.57</v>
      </c>
      <c r="DW6" s="28">
        <f t="shared" si="11"/>
        <v>25.14</v>
      </c>
      <c r="DX6" s="28">
        <f t="shared" si="11"/>
        <v>13.39</v>
      </c>
      <c r="DY6" s="28">
        <f t="shared" si="11"/>
        <v>14.85</v>
      </c>
      <c r="DZ6" s="28">
        <f t="shared" si="11"/>
        <v>16.88</v>
      </c>
      <c r="EA6" s="28">
        <f t="shared" si="11"/>
        <v>18.28</v>
      </c>
      <c r="EB6" s="28">
        <f t="shared" si="11"/>
        <v>19.61</v>
      </c>
      <c r="EC6" s="26" t="str">
        <f>IF(EC7="","",IF(EC7="-","【-】","【"&amp;SUBSTITUTE(TEXT(EC7,"#,##0.00"),"-","△")&amp;"】"))</f>
        <v>【22.30】</v>
      </c>
      <c r="ED6" s="28">
        <f t="shared" ref="ED6:EM6" si="12">IF(ED7="",NA(),ED7)</f>
        <v>0.78</v>
      </c>
      <c r="EE6" s="28">
        <f t="shared" si="12"/>
        <v>2.5499999999999998</v>
      </c>
      <c r="EF6" s="28">
        <f t="shared" si="12"/>
        <v>0.49</v>
      </c>
      <c r="EG6" s="28">
        <f t="shared" si="12"/>
        <v>0.92</v>
      </c>
      <c r="EH6" s="28">
        <f t="shared" si="12"/>
        <v>1.04</v>
      </c>
      <c r="EI6" s="28">
        <f t="shared" si="12"/>
        <v>0.54</v>
      </c>
      <c r="EJ6" s="28">
        <f t="shared" si="12"/>
        <v>0.5</v>
      </c>
      <c r="EK6" s="28">
        <f t="shared" si="12"/>
        <v>0.52</v>
      </c>
      <c r="EL6" s="28">
        <f t="shared" si="12"/>
        <v>0.53</v>
      </c>
      <c r="EM6" s="28">
        <f t="shared" si="12"/>
        <v>0.48</v>
      </c>
      <c r="EN6" s="26" t="str">
        <f>IF(EN7="","",IF(EN7="-","【-】","【"&amp;SUBSTITUTE(TEXT(EN7,"#,##0.00"),"-","△")&amp;"】"))</f>
        <v>【0.66】</v>
      </c>
    </row>
    <row r="7" spans="1:144" s="14" customFormat="1" x14ac:dyDescent="0.2">
      <c r="A7" s="15"/>
      <c r="B7" s="21">
        <v>2021</v>
      </c>
      <c r="C7" s="21">
        <v>263222</v>
      </c>
      <c r="D7" s="21">
        <v>46</v>
      </c>
      <c r="E7" s="21">
        <v>1</v>
      </c>
      <c r="F7" s="21">
        <v>0</v>
      </c>
      <c r="G7" s="21">
        <v>1</v>
      </c>
      <c r="H7" s="21" t="s">
        <v>95</v>
      </c>
      <c r="I7" s="21" t="s">
        <v>96</v>
      </c>
      <c r="J7" s="21" t="s">
        <v>97</v>
      </c>
      <c r="K7" s="21" t="s">
        <v>98</v>
      </c>
      <c r="L7" s="21" t="s">
        <v>99</v>
      </c>
      <c r="M7" s="21" t="s">
        <v>100</v>
      </c>
      <c r="N7" s="27" t="s">
        <v>101</v>
      </c>
      <c r="O7" s="27">
        <v>77.91</v>
      </c>
      <c r="P7" s="27">
        <v>99.9</v>
      </c>
      <c r="Q7" s="27">
        <v>3135</v>
      </c>
      <c r="R7" s="27">
        <v>15553</v>
      </c>
      <c r="S7" s="27">
        <v>13.86</v>
      </c>
      <c r="T7" s="27">
        <v>1122.1500000000001</v>
      </c>
      <c r="U7" s="27">
        <v>15540</v>
      </c>
      <c r="V7" s="27">
        <v>13.77</v>
      </c>
      <c r="W7" s="27">
        <v>1128.54</v>
      </c>
      <c r="X7" s="27">
        <v>99.46</v>
      </c>
      <c r="Y7" s="27">
        <v>91.43</v>
      </c>
      <c r="Z7" s="27">
        <v>95.21</v>
      </c>
      <c r="AA7" s="27">
        <v>104.32</v>
      </c>
      <c r="AB7" s="27">
        <v>100.12</v>
      </c>
      <c r="AC7" s="27">
        <v>110.05</v>
      </c>
      <c r="AD7" s="27">
        <v>108.87</v>
      </c>
      <c r="AE7" s="27">
        <v>108.61</v>
      </c>
      <c r="AF7" s="27">
        <v>108.35</v>
      </c>
      <c r="AG7" s="27">
        <v>108.84</v>
      </c>
      <c r="AH7" s="27">
        <v>111.39</v>
      </c>
      <c r="AI7" s="27">
        <v>0</v>
      </c>
      <c r="AJ7" s="27">
        <v>1.91</v>
      </c>
      <c r="AK7" s="27">
        <v>6.77</v>
      </c>
      <c r="AL7" s="27">
        <v>1.03</v>
      </c>
      <c r="AM7" s="27">
        <v>0.87</v>
      </c>
      <c r="AN7" s="27">
        <v>2.64</v>
      </c>
      <c r="AO7" s="27">
        <v>3.16</v>
      </c>
      <c r="AP7" s="27">
        <v>3.59</v>
      </c>
      <c r="AQ7" s="27">
        <v>3.98</v>
      </c>
      <c r="AR7" s="27">
        <v>6.02</v>
      </c>
      <c r="AS7" s="27">
        <v>1.3</v>
      </c>
      <c r="AT7" s="27">
        <v>374.03</v>
      </c>
      <c r="AU7" s="27">
        <v>276.25</v>
      </c>
      <c r="AV7" s="27">
        <v>336.87</v>
      </c>
      <c r="AW7" s="27">
        <v>259.58</v>
      </c>
      <c r="AX7" s="27">
        <v>282.2</v>
      </c>
      <c r="AY7" s="27">
        <v>359.47</v>
      </c>
      <c r="AZ7" s="27">
        <v>369.69</v>
      </c>
      <c r="BA7" s="27">
        <v>379.08</v>
      </c>
      <c r="BB7" s="27">
        <v>367.55</v>
      </c>
      <c r="BC7" s="27">
        <v>378.56</v>
      </c>
      <c r="BD7" s="27">
        <v>261.51</v>
      </c>
      <c r="BE7" s="27">
        <v>216.54</v>
      </c>
      <c r="BF7" s="27">
        <v>224.74</v>
      </c>
      <c r="BG7" s="27">
        <v>205.57</v>
      </c>
      <c r="BH7" s="27">
        <v>200.91</v>
      </c>
      <c r="BI7" s="27">
        <v>202.88</v>
      </c>
      <c r="BJ7" s="27">
        <v>401.79</v>
      </c>
      <c r="BK7" s="27">
        <v>402.99</v>
      </c>
      <c r="BL7" s="27">
        <v>398.98</v>
      </c>
      <c r="BM7" s="27">
        <v>418.68</v>
      </c>
      <c r="BN7" s="27">
        <v>395.68</v>
      </c>
      <c r="BO7" s="27">
        <v>265.16000000000003</v>
      </c>
      <c r="BP7" s="27">
        <v>84.51</v>
      </c>
      <c r="BQ7" s="27">
        <v>82.06</v>
      </c>
      <c r="BR7" s="27">
        <v>86.93</v>
      </c>
      <c r="BS7" s="27">
        <v>86.69</v>
      </c>
      <c r="BT7" s="27">
        <v>81.69</v>
      </c>
      <c r="BU7" s="27">
        <v>100.12</v>
      </c>
      <c r="BV7" s="27">
        <v>98.66</v>
      </c>
      <c r="BW7" s="27">
        <v>98.64</v>
      </c>
      <c r="BX7" s="27">
        <v>94.78</v>
      </c>
      <c r="BY7" s="27">
        <v>97.59</v>
      </c>
      <c r="BZ7" s="27">
        <v>102.35</v>
      </c>
      <c r="CA7" s="27">
        <v>173.62</v>
      </c>
      <c r="CB7" s="27">
        <v>178.86</v>
      </c>
      <c r="CC7" s="27">
        <v>182</v>
      </c>
      <c r="CD7" s="27">
        <v>190.6</v>
      </c>
      <c r="CE7" s="27">
        <v>203.12</v>
      </c>
      <c r="CF7" s="27">
        <v>174.97</v>
      </c>
      <c r="CG7" s="27">
        <v>178.59</v>
      </c>
      <c r="CH7" s="27">
        <v>178.92</v>
      </c>
      <c r="CI7" s="27">
        <v>181.3</v>
      </c>
      <c r="CJ7" s="27">
        <v>181.71</v>
      </c>
      <c r="CK7" s="27">
        <v>167.74</v>
      </c>
      <c r="CL7" s="27">
        <v>42.3</v>
      </c>
      <c r="CM7" s="27">
        <v>42.17</v>
      </c>
      <c r="CN7" s="27">
        <v>41.25</v>
      </c>
      <c r="CO7" s="27">
        <v>40.69</v>
      </c>
      <c r="CP7" s="27">
        <v>40.450000000000003</v>
      </c>
      <c r="CQ7" s="27">
        <v>55.63</v>
      </c>
      <c r="CR7" s="27">
        <v>55.03</v>
      </c>
      <c r="CS7" s="27">
        <v>55.14</v>
      </c>
      <c r="CT7" s="27">
        <v>55.89</v>
      </c>
      <c r="CU7" s="27">
        <v>55.72</v>
      </c>
      <c r="CV7" s="27">
        <v>60.29</v>
      </c>
      <c r="CW7" s="27">
        <v>97.52</v>
      </c>
      <c r="CX7" s="27">
        <v>97.4</v>
      </c>
      <c r="CY7" s="27">
        <v>97.29</v>
      </c>
      <c r="CZ7" s="27">
        <v>99.03</v>
      </c>
      <c r="DA7" s="27">
        <v>99.13</v>
      </c>
      <c r="DB7" s="27">
        <v>82.04</v>
      </c>
      <c r="DC7" s="27">
        <v>81.900000000000006</v>
      </c>
      <c r="DD7" s="27">
        <v>81.39</v>
      </c>
      <c r="DE7" s="27">
        <v>81.27</v>
      </c>
      <c r="DF7" s="27">
        <v>81.260000000000005</v>
      </c>
      <c r="DG7" s="27">
        <v>90.12</v>
      </c>
      <c r="DH7" s="27">
        <v>43.27</v>
      </c>
      <c r="DI7" s="27">
        <v>44</v>
      </c>
      <c r="DJ7" s="27">
        <v>45.38</v>
      </c>
      <c r="DK7" s="27">
        <v>45.95</v>
      </c>
      <c r="DL7" s="27">
        <v>46.9</v>
      </c>
      <c r="DM7" s="27">
        <v>48.05</v>
      </c>
      <c r="DN7" s="27">
        <v>48.87</v>
      </c>
      <c r="DO7" s="27">
        <v>49.92</v>
      </c>
      <c r="DP7" s="27">
        <v>50.63</v>
      </c>
      <c r="DQ7" s="27">
        <v>51.29</v>
      </c>
      <c r="DR7" s="27">
        <v>50.88</v>
      </c>
      <c r="DS7" s="27">
        <v>18.91</v>
      </c>
      <c r="DT7" s="27">
        <v>17.37</v>
      </c>
      <c r="DU7" s="27">
        <v>20.49</v>
      </c>
      <c r="DV7" s="27">
        <v>23.57</v>
      </c>
      <c r="DW7" s="27">
        <v>25.14</v>
      </c>
      <c r="DX7" s="27">
        <v>13.39</v>
      </c>
      <c r="DY7" s="27">
        <v>14.85</v>
      </c>
      <c r="DZ7" s="27">
        <v>16.88</v>
      </c>
      <c r="EA7" s="27">
        <v>18.28</v>
      </c>
      <c r="EB7" s="27">
        <v>19.61</v>
      </c>
      <c r="EC7" s="27">
        <v>22.3</v>
      </c>
      <c r="ED7" s="27">
        <v>0.78</v>
      </c>
      <c r="EE7" s="27">
        <v>2.5499999999999998</v>
      </c>
      <c r="EF7" s="27">
        <v>0.49</v>
      </c>
      <c r="EG7" s="27">
        <v>0.92</v>
      </c>
      <c r="EH7" s="27">
        <v>1.04</v>
      </c>
      <c r="EI7" s="27">
        <v>0.54</v>
      </c>
      <c r="EJ7" s="27">
        <v>0.5</v>
      </c>
      <c r="EK7" s="27">
        <v>0.52</v>
      </c>
      <c r="EL7" s="27">
        <v>0.53</v>
      </c>
      <c r="EM7" s="27">
        <v>0.48</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103</v>
      </c>
      <c r="C9" s="16" t="s">
        <v>104</v>
      </c>
      <c r="D9" s="16" t="s">
        <v>105</v>
      </c>
      <c r="E9" s="16" t="s">
        <v>106</v>
      </c>
      <c r="F9" s="16" t="s">
        <v>107</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59</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102</v>
      </c>
    </row>
    <row r="12" spans="1:144" x14ac:dyDescent="0.2">
      <c r="B12">
        <v>1</v>
      </c>
      <c r="C12">
        <v>1</v>
      </c>
      <c r="D12">
        <v>1</v>
      </c>
      <c r="E12">
        <v>2</v>
      </c>
      <c r="F12">
        <v>3</v>
      </c>
      <c r="G12" t="s">
        <v>108</v>
      </c>
    </row>
    <row r="13" spans="1:144" x14ac:dyDescent="0.2">
      <c r="B13" t="s">
        <v>1</v>
      </c>
      <c r="C13" t="s">
        <v>1</v>
      </c>
      <c r="D13" t="s">
        <v>10</v>
      </c>
      <c r="E13" t="s">
        <v>10</v>
      </c>
      <c r="F13" t="s">
        <v>10</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山田　涼大</cp:lastModifiedBy>
  <cp:lastPrinted>2023-02-09T05:26:25Z</cp:lastPrinted>
  <dcterms:created xsi:type="dcterms:W3CDTF">2022-12-01T01:01:18Z</dcterms:created>
  <dcterms:modified xsi:type="dcterms:W3CDTF">2023-02-09T05:27:32Z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2023-01-30T07:07:53Z</vt:filetime>
  </property>
</Properties>
</file>