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4京都府照会（及び通知）\5050118 公営企業に係る「経営比較分析表」（令和３年度決算）の分析等について\下水道\★修正後\"/>
    </mc:Choice>
  </mc:AlternateContent>
  <workbookProtection workbookAlgorithmName="SHA-512" workbookHashValue="zOjssgqoXNY12zLSvE5l2rkU8zeCptKprKQ0bvnv4I0tfVRPNdoe7m5SaX90kbFmt7GTwASxuNK3YgeoXw8aeg==" workbookSaltValue="M1pI2ORZPnoRgJAjLuRm+w==" workbookSpinCount="100000" lockStructure="1"/>
  <bookViews>
    <workbookView xWindow="0" yWindow="0" windowWidth="20490" windowHeight="96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<sst xmlns="http://schemas.openxmlformats.org/spreadsheetml/2006/main" count="241" uniqueCount="120">
  <si>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</si>
  <si>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</si>
  <si>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</si>
  <si>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</si>
  <si>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</si>
  <si>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</si>
  <si>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</si>
  <si>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</si>
  <si>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</si>
  <si>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</si>
  <si>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</si>
  <si>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</si>
  <si>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</si>
  <si>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</si>
  <si>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</si>
  <si>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</si>
  <si>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</si>
  <si>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</si>
  <si>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</si>
  <si>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</si>
  <si>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</si>
  <si>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</si>
  <si>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</si>
  <si>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</si>
  <si>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</si>
  <si>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</si>
  <si>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</si>
  <si>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</si>
  <si>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</si>
  <si>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</si>
  <si>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</si>
  <si>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</si>
  <si>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</si>
  <si>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</si>
  <si>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</si>
  <si>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</si>
  <si>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</si>
  <si>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</si>
  <si>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</si>
  <si>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</si>
  <si>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</si>
  <si>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</si>
  <si>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</si>
  <si>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</si>
  <si>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</si>
  <si>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</si>
  <si>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</si>
  <si>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</si>
  <si>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</si>
  <si>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</si>
  <si>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</si>
  <si>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</si>
  <si>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</si>
  <si>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</si>
  <si>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</si>
  <si>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</si>
  <si>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</si>
  <si>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</si>
  <si>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</si>
  <si>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</si>
  <si>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</si>
  <si>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</si>
  <si>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</si>
  <si>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</si>
  <si>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</si>
  <si>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</si>
  <si>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</si>
  <si>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</si>
  <si>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</si>
  <si>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</si>
  <si>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</si>
  <si>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</si>
  <si>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</si>
  <si>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</si>
  <si>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</si>
  <si>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</si>
  <si>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</si>
  <si>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</si>
  <si>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</si>
  <si>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</si>
  <si>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</si>
  <si>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</si>
  <si>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</si>
  <si>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</si>
  <si>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</si>
  <si>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</si>
  <si>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</si>
  <si>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</si>
  <si>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</si>
  <si>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</si>
  <si>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</si>
  <si>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</si>
  <si>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</si>
  <si>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</si>
  <si>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</si>
  <si>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</si>
  <si>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</si>
  <si>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</si>
  <si>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</si>
  <si>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</si>
  <si>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</si>
  <si>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</si>
  <si>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</si>
  <si>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</si>
  <si>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</si>
  <si>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</si>
  <si>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</si>
  <si>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</si>
  <si>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</si>
  <si>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</si>
  <si>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</si>
  <si>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</si>
  <si>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</si>
  <si>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</si>
  <si>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</si>
  <si>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</si>
  <si>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</si>
  <si>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「管渠の更新投資・老朽化対策の実施状況」については、ストックマネジメント計画に基づき点検調査を行っている。
　前年に引き続き、排水ポンプ場及び汚水中継ポンプ場等の耐震化や改修工事を実施しており、今後も管渠等も含めストックマネジメント計画に基づき施設更新等を行っていく必要がある。</t>
    <rPh sb="81" eb="84">
      <t>タイシンカ</t>
    </rPh>
    <rPh sb="85" eb="87">
      <t>カイシュウ</t>
    </rPh>
    <rPh sb="87" eb="89">
      <t>コウジ</t>
    </rPh>
    <phoneticPr fontId="4"/>
  </si>
  <si>
    <t>「①収益的収支比率」については、使用水量減少に伴う使用料収入の減少により前年度を下回った。「⑤経費回収率」については、①収益的収支比率と同じく使用料収入は減少したが、桂川右岸流域下水道維持管理負担金の減少が主な要因となり、前年を上回った。
　また、「④企業債残高対事業規模比率」については、排水ポンプ場耐震対策工事等に必要な借入れを行った事と、前年度に引き続き、新型コロナウイルス対策に係る減免を再度実施し、減免分を一般会計繰入金で補填したため増加している。
　「⑥汚水処理原価」については、類似団体平均値と比較すると良好な数値を維持していると言える。
　収入の大部分を占める下水道使用料の減少が続くなか、経営の健全性・効率性については、さらなる経営改善と受益者負担の適正化に取り組む必要がある。</t>
    <rPh sb="36" eb="39">
      <t>ゼンネンド</t>
    </rPh>
    <rPh sb="40" eb="42">
      <t>シタマワ</t>
    </rPh>
    <rPh sb="68" eb="69">
      <t>オナ</t>
    </rPh>
    <rPh sb="145" eb="147">
      <t>ハイスイ</t>
    </rPh>
    <rPh sb="150" eb="151">
      <t>ジョウ</t>
    </rPh>
    <rPh sb="151" eb="153">
      <t>タイシン</t>
    </rPh>
    <rPh sb="153" eb="155">
      <t>タイサク</t>
    </rPh>
    <rPh sb="155" eb="157">
      <t>コウジ</t>
    </rPh>
    <rPh sb="157" eb="158">
      <t>トウ</t>
    </rPh>
    <rPh sb="172" eb="175">
      <t>ゼンネンド</t>
    </rPh>
    <rPh sb="176" eb="177">
      <t>ヒ</t>
    </rPh>
    <rPh sb="178" eb="179">
      <t>ツヅ</t>
    </rPh>
    <rPh sb="198" eb="200">
      <t>サイド</t>
    </rPh>
    <phoneticPr fontId="4"/>
  </si>
  <si>
    <t>　使用料収入が減少傾向にあり、債務残高も増加している。現状、経営の健全性は低下している。
　管渠の更新等も十分ではないため、単年度の収益・健全性だけではなく将来の更新計画を含めた財源の確保が課題となっている。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</si>
</sst>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0.26</c:v>
                </c:pt>
                <c:pt idx="4" formatCode="#,##0.00;&quot;△&quot;#,##0.00;&quot;-&quot;">
                  <c:v>0.24</c:v>
                </c:pt>
              </c:numCache>
            </c:numRef>
          </c:val>
          <c:extLst>
            <c:ext xmlns:c16="http://schemas.microsoft.com/office/drawing/2014/chart" uri="{C3380CC4-5D6E-409C-BE32-E72D297353CC}">
              <c16:uniqueId val="{00000000-DDD2-477A-AC18-5C6E42799E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0.89</c:v>
                </c:pt>
                <c:pt idx="1">
                  <c:v>0.28999999999999998</c:v>
                </c:pt>
                <c:pt idx="2">
                  <c:v>0.13</c:v>
                </c:pt>
                <c:pt idx="3">
                  <c:v>0.19</c:v>
                </c:pt>
                <c:pt idx="4">
                  <c:v>0.15</c:v>
                </c:pt>
              </c:numCache>
            </c:numRef>
          </c:val>
          <c:smooth val="0"/>
          <c:extLst>
            <c:ext xmlns:c16="http://schemas.microsoft.com/office/drawing/2014/chart" uri="{C3380CC4-5D6E-409C-BE32-E72D297353CC}">
              <c16:uniqueId val="{00000001-DDD2-477A-AC18-5C6E42799E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F0-4A48-B2FB-49FF3C835B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58.13</c:v>
                </c:pt>
                <c:pt idx="1">
                  <c:v>55.46</c:v>
                </c:pt>
                <c:pt idx="2">
                  <c:v>55.73</c:v>
                </c:pt>
                <c:pt idx="3">
                  <c:v>58.12</c:v>
                </c:pt>
                <c:pt idx="4">
                  <c:v>58.14</c:v>
                </c:pt>
              </c:numCache>
            </c:numRef>
          </c:val>
          <c:smooth val="0"/>
          <c:extLst>
            <c:ext xmlns:c16="http://schemas.microsoft.com/office/drawing/2014/chart" uri="{C3380CC4-5D6E-409C-BE32-E72D297353CC}">
              <c16:uniqueId val="{00000001-BCF0-4A48-B2FB-49FF3C835B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99.35</c:v>
                </c:pt>
                <c:pt idx="1">
                  <c:v>99.36</c:v>
                </c:pt>
                <c:pt idx="2">
                  <c:v>99.39</c:v>
                </c:pt>
                <c:pt idx="3">
                  <c:v>99.39</c:v>
                </c:pt>
                <c:pt idx="4">
                  <c:v>99.48</c:v>
                </c:pt>
              </c:numCache>
            </c:numRef>
          </c:val>
          <c:extLst>
            <c:ext xmlns:c16="http://schemas.microsoft.com/office/drawing/2014/chart" uri="{C3380CC4-5D6E-409C-BE32-E72D297353CC}">
              <c16:uniqueId val="{00000000-D890-4A62-AD1C-77FC8C560C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91.75</c:v>
                </c:pt>
                <c:pt idx="1">
                  <c:v>92.45</c:v>
                </c:pt>
                <c:pt idx="2">
                  <c:v>92.45</c:v>
                </c:pt>
                <c:pt idx="3">
                  <c:v>92.55</c:v>
                </c:pt>
                <c:pt idx="4">
                  <c:v>92.44</c:v>
                </c:pt>
              </c:numCache>
            </c:numRef>
          </c:val>
          <c:smooth val="0"/>
          <c:extLst>
            <c:ext xmlns:c16="http://schemas.microsoft.com/office/drawing/2014/chart" uri="{C3380CC4-5D6E-409C-BE32-E72D297353CC}">
              <c16:uniqueId val="{00000001-D890-4A62-AD1C-77FC8C560C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97.62</c:v>
                </c:pt>
                <c:pt idx="1">
                  <c:v>96.61</c:v>
                </c:pt>
                <c:pt idx="2">
                  <c:v>84.82</c:v>
                </c:pt>
                <c:pt idx="3">
                  <c:v>96.81</c:v>
                </c:pt>
                <c:pt idx="4">
                  <c:v>96.36</c:v>
                </c:pt>
              </c:numCache>
            </c:numRef>
          </c:val>
          <c:extLst>
            <c:ext xmlns:c16="http://schemas.microsoft.com/office/drawing/2014/chart" uri="{C3380CC4-5D6E-409C-BE32-E72D297353CC}">
              <c16:uniqueId val="{00000000-A560-4858-82C5-03B6564EA8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0-4858-82C5-03B6564EA8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6E-43F4-AAFF-F2523C586D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E-43F4-AAFF-F2523C586D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9-432A-B9D7-B5C843CD2A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9-432A-B9D7-B5C843CD2A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1-40A2-9660-DBAF9A0FAF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1-40A2-9660-DBAF9A0FAF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32-4A41-A9D4-7612BE5548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2-4A41-A9D4-7612BE5548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463.97</c:v>
                </c:pt>
                <c:pt idx="1">
                  <c:v>911.01</c:v>
                </c:pt>
                <c:pt idx="2">
                  <c:v>1018.69</c:v>
                </c:pt>
                <c:pt idx="3">
                  <c:v>1284.6199999999999</c:v>
                </c:pt>
                <c:pt idx="4">
                  <c:v>1381.66</c:v>
                </c:pt>
              </c:numCache>
            </c:numRef>
          </c:val>
          <c:extLst>
            <c:ext xmlns:c16="http://schemas.microsoft.com/office/drawing/2014/chart" uri="{C3380CC4-5D6E-409C-BE32-E72D297353CC}">
              <c16:uniqueId val="{00000000-6BFF-49E3-BED5-0527A1FD61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857.76</c:v>
                </c:pt>
                <c:pt idx="1">
                  <c:v>978.87</c:v>
                </c:pt>
                <c:pt idx="2">
                  <c:v>917.44</c:v>
                </c:pt>
                <c:pt idx="3">
                  <c:v>856.88</c:v>
                </c:pt>
                <c:pt idx="4">
                  <c:v>799.49</c:v>
                </c:pt>
              </c:numCache>
            </c:numRef>
          </c:val>
          <c:smooth val="0"/>
          <c:extLst>
            <c:ext xmlns:c16="http://schemas.microsoft.com/office/drawing/2014/chart" uri="{C3380CC4-5D6E-409C-BE32-E72D297353CC}">
              <c16:uniqueId val="{00000001-6BFF-49E3-BED5-0527A1FD61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97.45</c:v>
                </c:pt>
                <c:pt idx="1">
                  <c:v>92.34</c:v>
                </c:pt>
                <c:pt idx="2">
                  <c:v>77.16</c:v>
                </c:pt>
                <c:pt idx="3">
                  <c:v>77.94</c:v>
                </c:pt>
                <c:pt idx="4">
                  <c:v>90.65</c:v>
                </c:pt>
              </c:numCache>
            </c:numRef>
          </c:val>
          <c:extLst>
            <c:ext xmlns:c16="http://schemas.microsoft.com/office/drawing/2014/chart" uri="{C3380CC4-5D6E-409C-BE32-E72D297353CC}">
              <c16:uniqueId val="{00000000-6546-4FAC-B15F-0E2BA1AEAD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81.260000000000005</c:v>
                </c:pt>
                <c:pt idx="1">
                  <c:v>85.9</c:v>
                </c:pt>
                <c:pt idx="2">
                  <c:v>85.34</c:v>
                </c:pt>
                <c:pt idx="3">
                  <c:v>89.01</c:v>
                </c:pt>
                <c:pt idx="4">
                  <c:v>89.09</c:v>
                </c:pt>
              </c:numCache>
            </c:numRef>
          </c:val>
          <c:smooth val="0"/>
          <c:extLst>
            <c:ext xmlns:c16="http://schemas.microsoft.com/office/drawing/2014/chart" uri="{C3380CC4-5D6E-409C-BE32-E72D297353CC}">
              <c16:uniqueId val="{00000001-6546-4FAC-B15F-0E2BA1AEAD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114.68</c:v>
                </c:pt>
                <c:pt idx="1">
                  <c:v>121.89</c:v>
                </c:pt>
                <c:pt idx="2">
                  <c:v>144.72999999999999</c:v>
                </c:pt>
                <c:pt idx="3">
                  <c:v>121.16</c:v>
                </c:pt>
                <c:pt idx="4">
                  <c:v>104.64</c:v>
                </c:pt>
              </c:numCache>
            </c:numRef>
          </c:val>
          <c:extLst>
            <c:ext xmlns:c16="http://schemas.microsoft.com/office/drawing/2014/chart" uri="{C3380CC4-5D6E-409C-BE32-E72D297353CC}">
              <c16:uniqueId val="{00000000-D5CB-4463-BED0-515ED1D218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151.16999999999999</c:v>
                </c:pt>
                <c:pt idx="1">
                  <c:v>148.41999999999999</c:v>
                </c:pt>
                <c:pt idx="2">
                  <c:v>149.27000000000001</c:v>
                </c:pt>
                <c:pt idx="3">
                  <c:v>147.08000000000001</c:v>
                </c:pt>
                <c:pt idx="4">
                  <c:v>142.76</c:v>
                </c:pt>
              </c:numCache>
            </c:numRef>
          </c:val>
          <c:smooth val="0"/>
          <c:extLst>
            <c:ext xmlns:c16="http://schemas.microsoft.com/office/drawing/2014/chart" uri="{C3380CC4-5D6E-409C-BE32-E72D297353CC}">
              <c16:uniqueId val="{00000001-D5CB-4463-BED0-515ED1D218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大山崎町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16437</v>
      </c>
      <c r="AM8" s="42"/>
      <c r="AN8" s="42"/>
      <c r="AO8" s="42"/>
      <c r="AP8" s="42"/>
      <c r="AQ8" s="42"/>
      <c r="AR8" s="42"/>
      <c r="AS8" s="42"/>
      <c r="AT8" s="35">
        <f>データ!T6</f>
        <v>5.97</v>
      </c>
      <c r="AU8" s="35"/>
      <c r="AV8" s="35"/>
      <c r="AW8" s="35"/>
      <c r="AX8" s="35"/>
      <c r="AY8" s="35"/>
      <c r="AZ8" s="35"/>
      <c r="BA8" s="35"/>
      <c r="BB8" s="35">
        <f>データ!U6</f>
        <v>2753.27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99.91</v>
      </c>
      <c r="Q10" s="35"/>
      <c r="R10" s="35"/>
      <c r="S10" s="35"/>
      <c r="T10" s="35"/>
      <c r="U10" s="35"/>
      <c r="V10" s="35"/>
      <c r="W10" s="35">
        <f>データ!Q6</f>
        <v>85.37</v>
      </c>
      <c r="X10" s="35"/>
      <c r="Y10" s="35"/>
      <c r="Z10" s="35"/>
      <c r="AA10" s="35"/>
      <c r="AB10" s="35"/>
      <c r="AC10" s="35"/>
      <c r="AD10" s="42">
        <f>データ!R6</f>
        <v>1540</v>
      </c>
      <c r="AE10" s="42"/>
      <c r="AF10" s="42"/>
      <c r="AG10" s="42"/>
      <c r="AH10" s="42"/>
      <c r="AI10" s="42"/>
      <c r="AJ10" s="42"/>
      <c r="AK10" s="2"/>
      <c r="AL10" s="42">
        <f>データ!V6</f>
        <v>16409</v>
      </c>
      <c r="AM10" s="42"/>
      <c r="AN10" s="42"/>
      <c r="AO10" s="42"/>
      <c r="AP10" s="42"/>
      <c r="AQ10" s="42"/>
      <c r="AR10" s="42"/>
      <c r="AS10" s="42"/>
      <c r="AT10" s="35">
        <f>データ!W6</f>
        <v>2.88</v>
      </c>
      <c r="AU10" s="35"/>
      <c r="AV10" s="35"/>
      <c r="AW10" s="35"/>
      <c r="AX10" s="35"/>
      <c r="AY10" s="35"/>
      <c r="AZ10" s="35"/>
      <c r="BA10" s="35"/>
      <c r="BB10" s="35">
        <f>データ!X6</f>
        <v>5697.57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sdWymzXFl9+l6fkpxeS2Eafo85WofcJLgD8lkYPc2XZfdSljQKPw+5Kb0z9pFfQ7rX0jlMJ3AdYklyiPRXcgcQ==" saltValue="vl3ppylkE9GPqm4V8pNn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263036</v>
      </c>
      <c r="D6" s="19">
        <f t="shared" si="3"/>
        <v>47</v>
      </c>
      <c r="E6" s="19">
        <f t="shared" si="3"/>
        <v>17</v>
      </c>
      <c r="F6" s="19">
        <f t="shared" si="3"/>
        <v>1</v>
      </c>
      <c r="G6" s="19">
        <f t="shared" si="3"/>
        <v>0</v>
      </c>
      <c r="H6" s="19" t="str">
        <f t="shared" si="3"/>
        <v>京都府　大山崎町</v>
      </c>
      <c r="I6" s="19" t="str">
        <f t="shared" si="3"/>
        <v>法非適用</v>
      </c>
      <c r="J6" s="19" t="str">
        <f t="shared" si="3"/>
        <v>下水道事業</v>
      </c>
      <c r="K6" s="19" t="str">
        <f t="shared" si="3"/>
        <v>公共下水道</v>
      </c>
      <c r="L6" s="19" t="str">
        <f t="shared" si="3"/>
        <v>Cb1</v>
      </c>
      <c r="M6" s="19" t="str">
        <f t="shared" si="3"/>
        <v>非設置</v>
      </c>
      <c r="N6" s="20" t="str">
        <f t="shared" si="3"/>
        <v>-</v>
      </c>
      <c r="O6" s="20" t="str">
        <f t="shared" si="3"/>
        <v>該当数値なし</v>
      </c>
      <c r="P6" s="20">
        <f t="shared" si="3"/>
        <v>99.91</v>
      </c>
      <c r="Q6" s="20">
        <f t="shared" si="3"/>
        <v>85.37</v>
      </c>
      <c r="R6" s="20">
        <f t="shared" si="3"/>
        <v>1540</v>
      </c>
      <c r="S6" s="20">
        <f t="shared" si="3"/>
        <v>16437</v>
      </c>
      <c r="T6" s="20">
        <f t="shared" si="3"/>
        <v>5.97</v>
      </c>
      <c r="U6" s="20">
        <f t="shared" si="3"/>
        <v>2753.27</v>
      </c>
      <c r="V6" s="20">
        <f t="shared" si="3"/>
        <v>16409</v>
      </c>
      <c r="W6" s="20">
        <f t="shared" si="3"/>
        <v>2.88</v>
      </c>
      <c r="X6" s="20">
        <f t="shared" si="3"/>
        <v>5697.57</v>
      </c>
      <c r="Y6" s="21">
        <f>IF(Y7="",NA(),Y7)</f>
        <v>97.62</v>
      </c>
      <c r="Z6" s="21">
        <f t="shared" ref="Z6:AH6" si="4">IF(Z7="",NA(),Z7)</f>
        <v>96.61</v>
      </c>
      <c r="AA6" s="21">
        <f t="shared" si="4"/>
        <v>84.82</v>
      </c>
      <c r="AB6" s="21">
        <f t="shared" si="4"/>
        <v>96.81</v>
      </c>
      <c r="AC6" s="21">
        <f t="shared" si="4"/>
        <v>96.36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463.97</v>
      </c>
      <c r="BG6" s="21">
        <f t="shared" ref="BG6:BO6" si="7">IF(BG7="",NA(),BG7)</f>
        <v>911.01</v>
      </c>
      <c r="BH6" s="21">
        <f t="shared" si="7"/>
        <v>1018.69</v>
      </c>
      <c r="BI6" s="21">
        <f t="shared" si="7"/>
        <v>1284.6199999999999</v>
      </c>
      <c r="BJ6" s="21">
        <f t="shared" si="7"/>
        <v>1381.66</v>
      </c>
      <c r="BK6" s="21">
        <f t="shared" si="7"/>
        <v>857.76</v>
      </c>
      <c r="BL6" s="21">
        <f t="shared" si="7"/>
        <v>978.87</v>
      </c>
      <c r="BM6" s="21">
        <f t="shared" si="7"/>
        <v>917.44</v>
      </c>
      <c r="BN6" s="21">
        <f t="shared" si="7"/>
        <v>856.88</v>
      </c>
      <c r="BO6" s="21">
        <f t="shared" si="7"/>
        <v>799.49</v>
      </c>
      <c r="BP6" s="20" t="str">
        <f>IF(BP7="","",IF(BP7="-","【-】","【"&amp;SUBSTITUTE(TEXT(BP7,"#,##0.00"),"-","△")&amp;"】"))</f>
        <v>【669.11】</v>
      </c>
      <c r="BQ6" s="21">
        <f>IF(BQ7="",NA(),BQ7)</f>
        <v>97.45</v>
      </c>
      <c r="BR6" s="21">
        <f t="shared" ref="BR6:BZ6" si="8">IF(BR7="",NA(),BR7)</f>
        <v>92.34</v>
      </c>
      <c r="BS6" s="21">
        <f t="shared" si="8"/>
        <v>77.16</v>
      </c>
      <c r="BT6" s="21">
        <f t="shared" si="8"/>
        <v>77.94</v>
      </c>
      <c r="BU6" s="21">
        <f t="shared" si="8"/>
        <v>90.65</v>
      </c>
      <c r="BV6" s="21">
        <f t="shared" si="8"/>
        <v>81.260000000000005</v>
      </c>
      <c r="BW6" s="21">
        <f t="shared" si="8"/>
        <v>85.9</v>
      </c>
      <c r="BX6" s="21">
        <f t="shared" si="8"/>
        <v>85.34</v>
      </c>
      <c r="BY6" s="21">
        <f t="shared" si="8"/>
        <v>89.01</v>
      </c>
      <c r="BZ6" s="21">
        <f t="shared" si="8"/>
        <v>89.09</v>
      </c>
      <c r="CA6" s="20" t="str">
        <f>IF(CA7="","",IF(CA7="-","【-】","【"&amp;SUBSTITUTE(TEXT(CA7,"#,##0.00"),"-","△")&amp;"】"))</f>
        <v>【99.73】</v>
      </c>
      <c r="CB6" s="21">
        <f>IF(CB7="",NA(),CB7)</f>
        <v>114.68</v>
      </c>
      <c r="CC6" s="21">
        <f t="shared" ref="CC6:CK6" si="9">IF(CC7="",NA(),CC7)</f>
        <v>121.89</v>
      </c>
      <c r="CD6" s="21">
        <f t="shared" si="9"/>
        <v>144.72999999999999</v>
      </c>
      <c r="CE6" s="21">
        <f t="shared" si="9"/>
        <v>121.16</v>
      </c>
      <c r="CF6" s="21">
        <f t="shared" si="9"/>
        <v>104.64</v>
      </c>
      <c r="CG6" s="21">
        <f t="shared" si="9"/>
        <v>151.16999999999999</v>
      </c>
      <c r="CH6" s="21">
        <f t="shared" si="9"/>
        <v>148.41999999999999</v>
      </c>
      <c r="CI6" s="21">
        <f t="shared" si="9"/>
        <v>149.27000000000001</v>
      </c>
      <c r="CJ6" s="21">
        <f t="shared" si="9"/>
        <v>147.08000000000001</v>
      </c>
      <c r="CK6" s="21">
        <f t="shared" si="9"/>
        <v>142.76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58.13</v>
      </c>
      <c r="CS6" s="21">
        <f t="shared" si="10"/>
        <v>55.46</v>
      </c>
      <c r="CT6" s="21">
        <f t="shared" si="10"/>
        <v>55.73</v>
      </c>
      <c r="CU6" s="21">
        <f t="shared" si="10"/>
        <v>58.12</v>
      </c>
      <c r="CV6" s="21">
        <f t="shared" si="10"/>
        <v>58.14</v>
      </c>
      <c r="CW6" s="20" t="str">
        <f>IF(CW7="","",IF(CW7="-","【-】","【"&amp;SUBSTITUTE(TEXT(CW7,"#,##0.00"),"-","△")&amp;"】"))</f>
        <v>【59.99】</v>
      </c>
      <c r="CX6" s="21">
        <f>IF(CX7="",NA(),CX7)</f>
        <v>99.35</v>
      </c>
      <c r="CY6" s="21">
        <f t="shared" ref="CY6:DG6" si="11">IF(CY7="",NA(),CY7)</f>
        <v>99.36</v>
      </c>
      <c r="CZ6" s="21">
        <f t="shared" si="11"/>
        <v>99.39</v>
      </c>
      <c r="DA6" s="21">
        <f t="shared" si="11"/>
        <v>99.39</v>
      </c>
      <c r="DB6" s="21">
        <f t="shared" si="11"/>
        <v>99.48</v>
      </c>
      <c r="DC6" s="21">
        <f t="shared" si="11"/>
        <v>91.75</v>
      </c>
      <c r="DD6" s="21">
        <f t="shared" si="11"/>
        <v>92.45</v>
      </c>
      <c r="DE6" s="21">
        <f t="shared" si="11"/>
        <v>92.45</v>
      </c>
      <c r="DF6" s="21">
        <f t="shared" si="11"/>
        <v>92.55</v>
      </c>
      <c r="DG6" s="21">
        <f t="shared" si="11"/>
        <v>92.44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0.26</v>
      </c>
      <c r="EI6" s="21">
        <f t="shared" si="14"/>
        <v>0.24</v>
      </c>
      <c r="EJ6" s="21">
        <f t="shared" si="14"/>
        <v>0.89</v>
      </c>
      <c r="EK6" s="21">
        <f t="shared" si="14"/>
        <v>0.28999999999999998</v>
      </c>
      <c r="EL6" s="21">
        <f t="shared" si="14"/>
        <v>0.13</v>
      </c>
      <c r="EM6" s="21">
        <f t="shared" si="14"/>
        <v>0.19</v>
      </c>
      <c r="EN6" s="21">
        <f t="shared" si="14"/>
        <v>0.15</v>
      </c>
      <c r="EO6" s="20" t="str">
        <f>IF(EO7="","",IF(EO7="-","【-】","【"&amp;SUBSTITUTE(TEXT(EO7,"#,##0.00"),"-","△")&amp;"】"))</f>
        <v>【0.24】</v>
      </c>
    </row>
    <row r="7" spans="1:145" s="22" customFormat="1" x14ac:dyDescent="0.15">
      <c r="A7" s="14"/>
      <c r="B7" s="23">
        <v>2021</v>
      </c>
      <c r="C7" s="23">
        <v>263036</v>
      </c>
      <c r="D7" s="23">
        <v>47</v>
      </c>
      <c r="E7" s="23">
        <v>17</v>
      </c>
      <c r="F7" s="23">
        <v>1</v>
      </c>
      <c r="G7" s="23">
        <v>0</v>
      </c>
      <c r="H7" s="23" t="s">
        <v>98</v>
      </c>
      <c r="I7" s="23" t="s">
        <v>99</v>
      </c>
      <c r="J7" s="23" t="s">
        <v>100</v>
      </c>
      <c r="K7" s="23" t="s">
        <v>101</v>
      </c>
      <c r="L7" s="23" t="s">
        <v>102</v>
      </c>
      <c r="M7" s="23" t="s">
        <v>103</v>
      </c>
      <c r="N7" s="24" t="s">
        <v>104</v>
      </c>
      <c r="O7" s="24" t="s">
        <v>105</v>
      </c>
      <c r="P7" s="24">
        <v>99.91</v>
      </c>
      <c r="Q7" s="24">
        <v>85.37</v>
      </c>
      <c r="R7" s="24">
        <v>1540</v>
      </c>
      <c r="S7" s="24">
        <v>16437</v>
      </c>
      <c r="T7" s="24">
        <v>5.97</v>
      </c>
      <c r="U7" s="24">
        <v>2753.27</v>
      </c>
      <c r="V7" s="24">
        <v>16409</v>
      </c>
      <c r="W7" s="24">
        <v>2.88</v>
      </c>
      <c r="X7" s="24">
        <v>5697.57</v>
      </c>
      <c r="Y7" s="24">
        <v>97.62</v>
      </c>
      <c r="Z7" s="24">
        <v>96.61</v>
      </c>
      <c r="AA7" s="24">
        <v>84.82</v>
      </c>
      <c r="AB7" s="24">
        <v>96.81</v>
      </c>
      <c r="AC7" s="24">
        <v>96.36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463.97</v>
      </c>
      <c r="BG7" s="24">
        <v>911.01</v>
      </c>
      <c r="BH7" s="24">
        <v>1018.69</v>
      </c>
      <c r="BI7" s="24">
        <v>1284.6199999999999</v>
      </c>
      <c r="BJ7" s="24">
        <v>1381.66</v>
      </c>
      <c r="BK7" s="24">
        <v>857.76</v>
      </c>
      <c r="BL7" s="24">
        <v>978.87</v>
      </c>
      <c r="BM7" s="24">
        <v>917.44</v>
      </c>
      <c r="BN7" s="24">
        <v>856.88</v>
      </c>
      <c r="BO7" s="24">
        <v>799.49</v>
      </c>
      <c r="BP7" s="24">
        <v>669.11</v>
      </c>
      <c r="BQ7" s="24">
        <v>97.45</v>
      </c>
      <c r="BR7" s="24">
        <v>92.34</v>
      </c>
      <c r="BS7" s="24">
        <v>77.16</v>
      </c>
      <c r="BT7" s="24">
        <v>77.94</v>
      </c>
      <c r="BU7" s="24">
        <v>90.65</v>
      </c>
      <c r="BV7" s="24">
        <v>81.260000000000005</v>
      </c>
      <c r="BW7" s="24">
        <v>85.9</v>
      </c>
      <c r="BX7" s="24">
        <v>85.34</v>
      </c>
      <c r="BY7" s="24">
        <v>89.01</v>
      </c>
      <c r="BZ7" s="24">
        <v>89.09</v>
      </c>
      <c r="CA7" s="24">
        <v>99.73</v>
      </c>
      <c r="CB7" s="24">
        <v>114.68</v>
      </c>
      <c r="CC7" s="24">
        <v>121.89</v>
      </c>
      <c r="CD7" s="24">
        <v>144.72999999999999</v>
      </c>
      <c r="CE7" s="24">
        <v>121.16</v>
      </c>
      <c r="CF7" s="24">
        <v>104.64</v>
      </c>
      <c r="CG7" s="24">
        <v>151.16999999999999</v>
      </c>
      <c r="CH7" s="24">
        <v>148.41999999999999</v>
      </c>
      <c r="CI7" s="24">
        <v>149.27000000000001</v>
      </c>
      <c r="CJ7" s="24">
        <v>147.08000000000001</v>
      </c>
      <c r="CK7" s="24">
        <v>142.76</v>
      </c>
      <c r="CL7" s="24">
        <v>134.97999999999999</v>
      </c>
      <c r="CM7" s="24" t="s">
        <v>104</v>
      </c>
      <c r="CN7" s="24" t="s">
        <v>104</v>
      </c>
      <c r="CO7" s="24" t="s">
        <v>104</v>
      </c>
      <c r="CP7" s="24" t="s">
        <v>104</v>
      </c>
      <c r="CQ7" s="24" t="s">
        <v>104</v>
      </c>
      <c r="CR7" s="24">
        <v>58.13</v>
      </c>
      <c r="CS7" s="24">
        <v>55.46</v>
      </c>
      <c r="CT7" s="24">
        <v>55.73</v>
      </c>
      <c r="CU7" s="24">
        <v>58.12</v>
      </c>
      <c r="CV7" s="24">
        <v>58.14</v>
      </c>
      <c r="CW7" s="24">
        <v>59.99</v>
      </c>
      <c r="CX7" s="24">
        <v>99.35</v>
      </c>
      <c r="CY7" s="24">
        <v>99.36</v>
      </c>
      <c r="CZ7" s="24">
        <v>99.39</v>
      </c>
      <c r="DA7" s="24">
        <v>99.39</v>
      </c>
      <c r="DB7" s="24">
        <v>99.48</v>
      </c>
      <c r="DC7" s="24">
        <v>91.75</v>
      </c>
      <c r="DD7" s="24">
        <v>92.45</v>
      </c>
      <c r="DE7" s="24">
        <v>92.45</v>
      </c>
      <c r="DF7" s="24">
        <v>92.55</v>
      </c>
      <c r="DG7" s="24">
        <v>92.44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0.26</v>
      </c>
      <c r="EI7" s="24">
        <v>0.24</v>
      </c>
      <c r="EJ7" s="24">
        <v>0.89</v>
      </c>
      <c r="EK7" s="24">
        <v>0.28999999999999998</v>
      </c>
      <c r="EL7" s="24">
        <v>0.13</v>
      </c>
      <c r="EM7" s="24">
        <v>0.19</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清太郎</cp:lastModifiedBy>
  <cp:lastPrinted>2023-02-08T07:38:22Z</cp:lastPrinted>
  <dcterms:created xsi:type="dcterms:W3CDTF">2023-01-12T23:53:41Z</dcterms:created>
  <dcterms:modified xsi:type="dcterms:W3CDTF">2023-02-08T07:39:54Z</dcterms:modified>
  <cp:category/>
</cp:coreProperties>
</file>