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4 南丹市\"/>
    </mc:Choice>
  </mc:AlternateContent>
  <xr:revisionPtr revIDLastSave="0" documentId="13_ncr:1_{1AD09C1D-1150-4F80-B019-1FFA151E676B}" xr6:coauthVersionLast="36" xr6:coauthVersionMax="36" xr10:uidLastSave="{00000000-0000-0000-0000-000000000000}"/>
  <workbookProtection workbookAlgorithmName="SHA-512" workbookHashValue="YH7rQx4x0XNGgWT3IBosNC1waNNqVdVuD4RFZ8y1CGIEf/uWrIUzAIUAt4YlA2kQtrHDzbV9ZK1+i+otlrE6VQ==" workbookSaltValue="xZmb0Hg2iHzL2SSqb5vNr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<sst xmlns="http://schemas.openxmlformats.org/spreadsheetml/2006/main" count="297" uniqueCount="115">
  <si>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</si>
  <si>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</si>
  <si>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</si>
  <si>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</si>
  <si>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</si>
  <si>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</si>
  <si>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</si>
  <si>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</si>
  <si>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</si>
  <si>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</si>
  <si>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</si>
  <si>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</si>
  <si>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</si>
  <si>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</si>
  <si>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</si>
  <si>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</si>
  <si>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</si>
  <si>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</si>
  <si>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</si>
  <si>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</si>
  <si>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</si>
  <si>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</si>
  <si>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</si>
  <si>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</si>
  <si>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</si>
  <si>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</si>
  <si>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</si>
  <si>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</si>
  <si>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</si>
  <si>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</si>
  <si>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</si>
  <si>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</si>
  <si>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</si>
  <si>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</si>
  <si>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</si>
  <si>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</si>
  <si>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</si>
  <si>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</si>
  <si>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</si>
  <si>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</si>
  <si>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</si>
  <si>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</si>
  <si>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</si>
  <si>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</si>
  <si>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</si>
  <si>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</si>
  <si>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</si>
  <si>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</si>
  <si>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</si>
  <si>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</si>
  <si>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</si>
  <si>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</si>
  <si>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</si>
  <si>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</si>
  <si>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</si>
  <si>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</si>
  <si>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</si>
  <si>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</si>
  <si>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</si>
  <si>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</si>
  <si>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</si>
  <si>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</si>
  <si>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</si>
  <si>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</si>
  <si>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</si>
  <si>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</si>
  <si>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</si>
  <si>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</si>
  <si>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</si>
  <si>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</si>
  <si>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</si>
  <si>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</si>
  <si>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</si>
  <si>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</si>
  <si>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</si>
  <si>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</si>
  <si>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</si>
  <si>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</si>
  <si>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</si>
  <si>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</si>
  <si>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</si>
  <si>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</si>
  <si>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</si>
  <si>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</si>
  <si>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</si>
  <si>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</si>
  <si>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</si>
  <si>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</si>
  <si>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</si>
  <si>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</si>
  <si>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</si>
  <si>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</si>
  <si>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</si>
  <si>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</si>
  <si>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</si>
  <si>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</si>
  <si>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</si>
  <si>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</si>
  <si>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</si>
  <si>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</si>
  <si>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</si>
  <si>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</si>
  <si>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</si>
  <si>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</si>
  <si>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</si>
  <si>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</si>
  <si>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</si>
  <si>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</si>
  <si>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</si>
  <si>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</si>
  <si>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</si>
  <si>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</si>
  <si>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公営企業会計移行後2年度目であるため、有形固定資産減価償却率は低い状況となっているが、供用開始は平成7年であるため26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rPh sb="22" eb="23">
      <t>ゴ</t>
    </rPh>
    <rPh sb="26" eb="27">
      <t>メ</t>
    </rPh>
    <phoneticPr fontId="1"/>
  </si>
  <si>
    <t>①経常収支比率、②累積欠損金比率、⑤経費回収率
　基準外繰入を行っているにもかかわらず経常収支比率が100%を下回り、累積欠損金比率が前年度より微増となっている。また経費回収率が低いことからも、使用料で回収すべき経費を使用料以外の収入で賄っていることが明確であり、今後は人口減少に伴う使用料収入の減少や、基準外繰入の減少等により更なる経営の悪化が見込まれるため、汚水処理費の削減努力を行ったうえで、適正な使用料収入についても検討する必要がある。
③流動比率
　建設改良費等の財源に充てるための企業債の次年度償還額が多額であることから、100％を下回る水準となっている。
④企業債残高対事業規模比率
　類似団体平均を大幅に下回ってはいるものの、今後の投資規模や料金水準等について検討する必要がある。
⑥汚水処理原価
　類似団体平均を上回っているが、汚水処理経費の増加傾向により今後も上昇が見込まれるため、経費の削減等に務める必要がある。
⑦施設利用率
　施設利用率は類似団体平均を下回っており、水洗化率が90％を超えているにもかかわらず低い状況である。人口増加を前提とした事業計画に基づいて施設が整備されているため、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59" eb="66">
      <t>ルイセキケッソ</t>
    </rPh>
    <rPh sb="67" eb="68">
      <t>マエ</t>
    </rPh>
    <rPh sb="68" eb="70">
      <t>ネンド</t>
    </rPh>
    <rPh sb="72" eb="74">
      <t>ビゾウ</t>
    </rPh>
    <phoneticPr fontId="1"/>
  </si>
  <si>
    <t>　汚水処理原価に対してそれに見合う適正な使用料収入が確保できていないため、基準外繰入を行っているにもかかわらず経常収支が赤字であり、今後も累積欠損金の増加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</si>
</sst>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4D-494A-8FC7-A224A96A14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54D-494A-8FC7-A224A96A14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95.99</c:v>
                </c:pt>
                <c:pt idx="4">
                  <c:v>99.63</c:v>
                </c:pt>
              </c:numCache>
            </c:numRef>
          </c:val>
          <c:extLst>
            <c:ext xmlns:c16="http://schemas.microsoft.com/office/drawing/2014/chart" uri="{C3380CC4-5D6E-409C-BE32-E72D297353CC}">
              <c16:uniqueId val="{00000000-2EC9-4F20-B4EA-C41FE06904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2EC9-4F20-B4EA-C41FE06904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4.05</c:v>
                </c:pt>
                <c:pt idx="4">
                  <c:v>7.79</c:v>
                </c:pt>
              </c:numCache>
            </c:numRef>
          </c:val>
          <c:extLst>
            <c:ext xmlns:c16="http://schemas.microsoft.com/office/drawing/2014/chart" uri="{C3380CC4-5D6E-409C-BE32-E72D297353CC}">
              <c16:uniqueId val="{00000000-B64F-44BE-A500-FEE9598355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B64F-44BE-A500-FEE9598355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B7-4A67-AF82-4091ED470F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0B7-4A67-AF82-4091ED470F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45.73</c:v>
                </c:pt>
                <c:pt idx="4">
                  <c:v>47.21</c:v>
                </c:pt>
              </c:numCache>
            </c:numRef>
          </c:val>
          <c:extLst>
            <c:ext xmlns:c16="http://schemas.microsoft.com/office/drawing/2014/chart" uri="{C3380CC4-5D6E-409C-BE32-E72D297353CC}">
              <c16:uniqueId val="{00000000-4BB6-441A-AF6A-A80A1920D1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BB6-441A-AF6A-A80A1920D1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49.16</c:v>
                </c:pt>
                <c:pt idx="4">
                  <c:v>35.369999999999997</c:v>
                </c:pt>
              </c:numCache>
            </c:numRef>
          </c:val>
          <c:extLst>
            <c:ext xmlns:c16="http://schemas.microsoft.com/office/drawing/2014/chart" uri="{C3380CC4-5D6E-409C-BE32-E72D297353CC}">
              <c16:uniqueId val="{00000000-449E-4BA8-A19F-8019D57E45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49E-4BA8-A19F-8019D57E45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66.55</c:v>
                </c:pt>
                <c:pt idx="4">
                  <c:v>25.63</c:v>
                </c:pt>
              </c:numCache>
            </c:numRef>
          </c:val>
          <c:extLst>
            <c:ext xmlns:c16="http://schemas.microsoft.com/office/drawing/2014/chart" uri="{C3380CC4-5D6E-409C-BE32-E72D297353CC}">
              <c16:uniqueId val="{00000000-4FA5-4FE7-A483-CD6400507A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4FA5-4FE7-A483-CD6400507A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60.95</c:v>
                </c:pt>
                <c:pt idx="4">
                  <c:v>57.29</c:v>
                </c:pt>
              </c:numCache>
            </c:numRef>
          </c:val>
          <c:extLst>
            <c:ext xmlns:c16="http://schemas.microsoft.com/office/drawing/2014/chart" uri="{C3380CC4-5D6E-409C-BE32-E72D297353CC}">
              <c16:uniqueId val="{00000000-1EC8-4376-9607-3A7663A5B4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EC8-4376-9607-3A7663A5B4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295.73</c:v>
                </c:pt>
                <c:pt idx="4">
                  <c:v>317.02</c:v>
                </c:pt>
              </c:numCache>
            </c:numRef>
          </c:val>
          <c:extLst>
            <c:ext xmlns:c16="http://schemas.microsoft.com/office/drawing/2014/chart" uri="{C3380CC4-5D6E-409C-BE32-E72D297353CC}">
              <c16:uniqueId val="{00000000-B0CE-4510-BF80-B899586854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B0CE-4510-BF80-B899586854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37.799999999999997</c:v>
                </c:pt>
                <c:pt idx="4">
                  <c:v>38.69</c:v>
                </c:pt>
              </c:numCache>
            </c:numRef>
          </c:val>
          <c:extLst>
            <c:ext xmlns:c16="http://schemas.microsoft.com/office/drawing/2014/chart" uri="{C3380CC4-5D6E-409C-BE32-E72D297353CC}">
              <c16:uniqueId val="{00000000-96A2-4672-B604-AD2CD950C3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96A2-4672-B604-AD2CD950C3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92.11</c:v>
                </c:pt>
                <c:pt idx="4">
                  <c:v>91.69</c:v>
                </c:pt>
              </c:numCache>
            </c:numRef>
          </c:val>
          <c:extLst>
            <c:ext xmlns:c16="http://schemas.microsoft.com/office/drawing/2014/chart" uri="{C3380CC4-5D6E-409C-BE32-E72D297353CC}">
              <c16:uniqueId val="{00000000-CF9F-4301-9AC4-B24AEE3CC6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F9F-4301-9AC4-B24AEE3CC6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南丹市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30781</v>
      </c>
      <c r="AM8" s="36"/>
      <c r="AN8" s="36"/>
      <c r="AO8" s="36"/>
      <c r="AP8" s="36"/>
      <c r="AQ8" s="36"/>
      <c r="AR8" s="36"/>
      <c r="AS8" s="36"/>
      <c r="AT8" s="37">
        <f>データ!T6</f>
        <v>616.4</v>
      </c>
      <c r="AU8" s="37"/>
      <c r="AV8" s="37"/>
      <c r="AW8" s="37"/>
      <c r="AX8" s="37"/>
      <c r="AY8" s="37"/>
      <c r="AZ8" s="37"/>
      <c r="BA8" s="37"/>
      <c r="BB8" s="37">
        <f>データ!U6</f>
        <v>49.94</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63.84</v>
      </c>
      <c r="J10" s="37"/>
      <c r="K10" s="37"/>
      <c r="L10" s="37"/>
      <c r="M10" s="37"/>
      <c r="N10" s="37"/>
      <c r="O10" s="37"/>
      <c r="P10" s="37">
        <f>データ!P6</f>
        <v>15.84</v>
      </c>
      <c r="Q10" s="37"/>
      <c r="R10" s="37"/>
      <c r="S10" s="37"/>
      <c r="T10" s="37"/>
      <c r="U10" s="37"/>
      <c r="V10" s="37"/>
      <c r="W10" s="37">
        <f>データ!Q6</f>
        <v>75.98</v>
      </c>
      <c r="X10" s="37"/>
      <c r="Y10" s="37"/>
      <c r="Z10" s="37"/>
      <c r="AA10" s="37"/>
      <c r="AB10" s="37"/>
      <c r="AC10" s="37"/>
      <c r="AD10" s="36">
        <f>データ!R6</f>
        <v>3520</v>
      </c>
      <c r="AE10" s="36"/>
      <c r="AF10" s="36"/>
      <c r="AG10" s="36"/>
      <c r="AH10" s="36"/>
      <c r="AI10" s="36"/>
      <c r="AJ10" s="36"/>
      <c r="AK10" s="2"/>
      <c r="AL10" s="36">
        <f>データ!V6</f>
        <v>4848</v>
      </c>
      <c r="AM10" s="36"/>
      <c r="AN10" s="36"/>
      <c r="AO10" s="36"/>
      <c r="AP10" s="36"/>
      <c r="AQ10" s="36"/>
      <c r="AR10" s="36"/>
      <c r="AS10" s="36"/>
      <c r="AT10" s="37">
        <f>データ!W6</f>
        <v>3.71</v>
      </c>
      <c r="AU10" s="37"/>
      <c r="AV10" s="37"/>
      <c r="AW10" s="37"/>
      <c r="AX10" s="37"/>
      <c r="AY10" s="37"/>
      <c r="AZ10" s="37"/>
      <c r="BA10" s="37"/>
      <c r="BB10" s="37">
        <f>データ!X6</f>
        <v>1306.74</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113</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0"/>
      <c r="BM80" s="81"/>
      <c r="BN80" s="81"/>
      <c r="BO80" s="81"/>
      <c r="BP80" s="81"/>
      <c r="BQ80" s="81"/>
      <c r="BR80" s="81"/>
      <c r="BS80" s="81"/>
      <c r="BT80" s="81"/>
      <c r="BU80" s="81"/>
      <c r="BV80" s="81"/>
      <c r="BW80" s="81"/>
      <c r="BX80" s="81"/>
      <c r="BY80" s="81"/>
      <c r="BZ80" s="8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0"/>
      <c r="BM81" s="81"/>
      <c r="BN81" s="81"/>
      <c r="BO81" s="81"/>
      <c r="BP81" s="81"/>
      <c r="BQ81" s="81"/>
      <c r="BR81" s="81"/>
      <c r="BS81" s="81"/>
      <c r="BT81" s="81"/>
      <c r="BU81" s="81"/>
      <c r="BV81" s="81"/>
      <c r="BW81" s="81"/>
      <c r="BX81" s="81"/>
      <c r="BY81" s="81"/>
      <c r="BZ81" s="8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3"/>
      <c r="BM82" s="84"/>
      <c r="BN82" s="84"/>
      <c r="BO82" s="84"/>
      <c r="BP82" s="84"/>
      <c r="BQ82" s="84"/>
      <c r="BR82" s="84"/>
      <c r="BS82" s="84"/>
      <c r="BT82" s="84"/>
      <c r="BU82" s="84"/>
      <c r="BV82" s="84"/>
      <c r="BW82" s="84"/>
      <c r="BX82" s="84"/>
      <c r="BY82" s="84"/>
      <c r="BZ82" s="85"/>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2">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wTL242LKWgqO8lUBDEueAPw/96SL0NUl/Ipln/+j4Y0ZYaxeEo/WU7l5lA3Yfr+6e9vMZQgi9rMzS0zG/fXbCg==" saltValue="wey7fmAFYGNkGC8eWXEgR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32</v>
      </c>
      <c r="C3" s="16" t="s">
        <v>58</v>
      </c>
      <c r="D3" s="16" t="s">
        <v>59</v>
      </c>
      <c r="E3" s="16" t="s">
        <v>4</v>
      </c>
      <c r="F3" s="16" t="s">
        <v>3</v>
      </c>
      <c r="G3" s="16" t="s">
        <v>25</v>
      </c>
      <c r="H3" s="74" t="s">
        <v>60</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61</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63</v>
      </c>
      <c r="BG4" s="73"/>
      <c r="BH4" s="73"/>
      <c r="BI4" s="73"/>
      <c r="BJ4" s="73"/>
      <c r="BK4" s="73"/>
      <c r="BL4" s="73"/>
      <c r="BM4" s="73"/>
      <c r="BN4" s="73"/>
      <c r="BO4" s="73"/>
      <c r="BP4" s="73"/>
      <c r="BQ4" s="73" t="s">
        <v>15</v>
      </c>
      <c r="BR4" s="73"/>
      <c r="BS4" s="73"/>
      <c r="BT4" s="73"/>
      <c r="BU4" s="73"/>
      <c r="BV4" s="73"/>
      <c r="BW4" s="73"/>
      <c r="BX4" s="73"/>
      <c r="BY4" s="73"/>
      <c r="BZ4" s="73"/>
      <c r="CA4" s="73"/>
      <c r="CB4" s="73" t="s">
        <v>62</v>
      </c>
      <c r="CC4" s="73"/>
      <c r="CD4" s="73"/>
      <c r="CE4" s="73"/>
      <c r="CF4" s="73"/>
      <c r="CG4" s="73"/>
      <c r="CH4" s="73"/>
      <c r="CI4" s="73"/>
      <c r="CJ4" s="73"/>
      <c r="CK4" s="73"/>
      <c r="CL4" s="73"/>
      <c r="CM4" s="73" t="s">
        <v>1</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8" x14ac:dyDescent="0.2">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2">
      <c r="A6" s="14" t="s">
        <v>94</v>
      </c>
      <c r="B6" s="19">
        <f t="shared" ref="B6:X6" si="1">B7</f>
        <v>2021</v>
      </c>
      <c r="C6" s="19">
        <f t="shared" si="1"/>
        <v>262137</v>
      </c>
      <c r="D6" s="19">
        <f t="shared" si="1"/>
        <v>46</v>
      </c>
      <c r="E6" s="19">
        <f t="shared" si="1"/>
        <v>17</v>
      </c>
      <c r="F6" s="19">
        <f t="shared" si="1"/>
        <v>5</v>
      </c>
      <c r="G6" s="19">
        <f t="shared" si="1"/>
        <v>0</v>
      </c>
      <c r="H6" s="19" t="str">
        <f t="shared" si="1"/>
        <v>京都府　南丹市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63.84</v>
      </c>
      <c r="P6" s="24">
        <f t="shared" si="1"/>
        <v>15.84</v>
      </c>
      <c r="Q6" s="24">
        <f t="shared" si="1"/>
        <v>75.98</v>
      </c>
      <c r="R6" s="24">
        <f t="shared" si="1"/>
        <v>3520</v>
      </c>
      <c r="S6" s="24">
        <f t="shared" si="1"/>
        <v>30781</v>
      </c>
      <c r="T6" s="24">
        <f t="shared" si="1"/>
        <v>616.4</v>
      </c>
      <c r="U6" s="24">
        <f t="shared" si="1"/>
        <v>49.94</v>
      </c>
      <c r="V6" s="24">
        <f t="shared" si="1"/>
        <v>4848</v>
      </c>
      <c r="W6" s="24">
        <f t="shared" si="1"/>
        <v>3.71</v>
      </c>
      <c r="X6" s="24">
        <f t="shared" si="1"/>
        <v>1306.74</v>
      </c>
      <c r="Y6" s="28" t="str">
        <f t="shared" ref="Y6:AH6" si="2">IF(Y7="",NA(),Y7)</f>
        <v>-</v>
      </c>
      <c r="Z6" s="28" t="str">
        <f t="shared" si="2"/>
        <v>-</v>
      </c>
      <c r="AA6" s="28" t="str">
        <f t="shared" si="2"/>
        <v>-</v>
      </c>
      <c r="AB6" s="28">
        <f t="shared" si="2"/>
        <v>95.99</v>
      </c>
      <c r="AC6" s="28">
        <f t="shared" si="2"/>
        <v>99.63</v>
      </c>
      <c r="AD6" s="28" t="str">
        <f t="shared" si="2"/>
        <v>-</v>
      </c>
      <c r="AE6" s="28" t="str">
        <f t="shared" si="2"/>
        <v>-</v>
      </c>
      <c r="AF6" s="28" t="str">
        <f t="shared" si="2"/>
        <v>-</v>
      </c>
      <c r="AG6" s="28">
        <f t="shared" si="2"/>
        <v>106.37</v>
      </c>
      <c r="AH6" s="28">
        <f t="shared" si="2"/>
        <v>106.07</v>
      </c>
      <c r="AI6" s="24" t="str">
        <f>IF(AI7="","",IF(AI7="-","【-】","【"&amp;SUBSTITUTE(TEXT(AI7,"#,##0.00"),"-","△")&amp;"】"))</f>
        <v>【104.16】</v>
      </c>
      <c r="AJ6" s="28" t="str">
        <f t="shared" ref="AJ6:AS6" si="3">IF(AJ7="",NA(),AJ7)</f>
        <v>-</v>
      </c>
      <c r="AK6" s="28" t="str">
        <f t="shared" si="3"/>
        <v>-</v>
      </c>
      <c r="AL6" s="28" t="str">
        <f t="shared" si="3"/>
        <v>-</v>
      </c>
      <c r="AM6" s="28">
        <f t="shared" si="3"/>
        <v>45.73</v>
      </c>
      <c r="AN6" s="28">
        <f t="shared" si="3"/>
        <v>47.21</v>
      </c>
      <c r="AO6" s="28" t="str">
        <f t="shared" si="3"/>
        <v>-</v>
      </c>
      <c r="AP6" s="28" t="str">
        <f t="shared" si="3"/>
        <v>-</v>
      </c>
      <c r="AQ6" s="28" t="str">
        <f t="shared" si="3"/>
        <v>-</v>
      </c>
      <c r="AR6" s="28">
        <f t="shared" si="3"/>
        <v>139.02000000000001</v>
      </c>
      <c r="AS6" s="28">
        <f t="shared" si="3"/>
        <v>132.04</v>
      </c>
      <c r="AT6" s="24" t="str">
        <f>IF(AT7="","",IF(AT7="-","【-】","【"&amp;SUBSTITUTE(TEXT(AT7,"#,##0.00"),"-","△")&amp;"】"))</f>
        <v>【128.23】</v>
      </c>
      <c r="AU6" s="28" t="str">
        <f t="shared" ref="AU6:BD6" si="4">IF(AU7="",NA(),AU7)</f>
        <v>-</v>
      </c>
      <c r="AV6" s="28" t="str">
        <f t="shared" si="4"/>
        <v>-</v>
      </c>
      <c r="AW6" s="28" t="str">
        <f t="shared" si="4"/>
        <v>-</v>
      </c>
      <c r="AX6" s="28">
        <f t="shared" si="4"/>
        <v>49.16</v>
      </c>
      <c r="AY6" s="28">
        <f t="shared" si="4"/>
        <v>35.369999999999997</v>
      </c>
      <c r="AZ6" s="28" t="str">
        <f t="shared" si="4"/>
        <v>-</v>
      </c>
      <c r="BA6" s="28" t="str">
        <f t="shared" si="4"/>
        <v>-</v>
      </c>
      <c r="BB6" s="28" t="str">
        <f t="shared" si="4"/>
        <v>-</v>
      </c>
      <c r="BC6" s="28">
        <f t="shared" si="4"/>
        <v>29.13</v>
      </c>
      <c r="BD6" s="28">
        <f t="shared" si="4"/>
        <v>35.69</v>
      </c>
      <c r="BE6" s="24" t="str">
        <f>IF(BE7="","",IF(BE7="-","【-】","【"&amp;SUBSTITUTE(TEXT(BE7,"#,##0.00"),"-","△")&amp;"】"))</f>
        <v>【34.77】</v>
      </c>
      <c r="BF6" s="28" t="str">
        <f t="shared" ref="BF6:BO6" si="5">IF(BF7="",NA(),BF7)</f>
        <v>-</v>
      </c>
      <c r="BG6" s="28" t="str">
        <f t="shared" si="5"/>
        <v>-</v>
      </c>
      <c r="BH6" s="28" t="str">
        <f t="shared" si="5"/>
        <v>-</v>
      </c>
      <c r="BI6" s="28">
        <f t="shared" si="5"/>
        <v>66.55</v>
      </c>
      <c r="BJ6" s="28">
        <f t="shared" si="5"/>
        <v>25.63</v>
      </c>
      <c r="BK6" s="28" t="str">
        <f t="shared" si="5"/>
        <v>-</v>
      </c>
      <c r="BL6" s="28" t="str">
        <f t="shared" si="5"/>
        <v>-</v>
      </c>
      <c r="BM6" s="28" t="str">
        <f t="shared" si="5"/>
        <v>-</v>
      </c>
      <c r="BN6" s="28">
        <f t="shared" si="5"/>
        <v>867.83</v>
      </c>
      <c r="BO6" s="28">
        <f t="shared" si="5"/>
        <v>791.76</v>
      </c>
      <c r="BP6" s="24" t="str">
        <f>IF(BP7="","",IF(BP7="-","【-】","【"&amp;SUBSTITUTE(TEXT(BP7,"#,##0.00"),"-","△")&amp;"】"))</f>
        <v>【786.37】</v>
      </c>
      <c r="BQ6" s="28" t="str">
        <f t="shared" ref="BQ6:BZ6" si="6">IF(BQ7="",NA(),BQ7)</f>
        <v>-</v>
      </c>
      <c r="BR6" s="28" t="str">
        <f t="shared" si="6"/>
        <v>-</v>
      </c>
      <c r="BS6" s="28" t="str">
        <f t="shared" si="6"/>
        <v>-</v>
      </c>
      <c r="BT6" s="28">
        <f t="shared" si="6"/>
        <v>60.95</v>
      </c>
      <c r="BU6" s="28">
        <f t="shared" si="6"/>
        <v>57.29</v>
      </c>
      <c r="BV6" s="28" t="str">
        <f t="shared" si="6"/>
        <v>-</v>
      </c>
      <c r="BW6" s="28" t="str">
        <f t="shared" si="6"/>
        <v>-</v>
      </c>
      <c r="BX6" s="28" t="str">
        <f t="shared" si="6"/>
        <v>-</v>
      </c>
      <c r="BY6" s="28">
        <f t="shared" si="6"/>
        <v>57.08</v>
      </c>
      <c r="BZ6" s="28">
        <f t="shared" si="6"/>
        <v>56.26</v>
      </c>
      <c r="CA6" s="24" t="str">
        <f>IF(CA7="","",IF(CA7="-","【-】","【"&amp;SUBSTITUTE(TEXT(CA7,"#,##0.00"),"-","△")&amp;"】"))</f>
        <v>【60.65】</v>
      </c>
      <c r="CB6" s="28" t="str">
        <f t="shared" ref="CB6:CK6" si="7">IF(CB7="",NA(),CB7)</f>
        <v>-</v>
      </c>
      <c r="CC6" s="28" t="str">
        <f t="shared" si="7"/>
        <v>-</v>
      </c>
      <c r="CD6" s="28" t="str">
        <f t="shared" si="7"/>
        <v>-</v>
      </c>
      <c r="CE6" s="28">
        <f t="shared" si="7"/>
        <v>295.73</v>
      </c>
      <c r="CF6" s="28">
        <f t="shared" si="7"/>
        <v>317.02</v>
      </c>
      <c r="CG6" s="28" t="str">
        <f t="shared" si="7"/>
        <v>-</v>
      </c>
      <c r="CH6" s="28" t="str">
        <f t="shared" si="7"/>
        <v>-</v>
      </c>
      <c r="CI6" s="28" t="str">
        <f t="shared" si="7"/>
        <v>-</v>
      </c>
      <c r="CJ6" s="28">
        <f t="shared" si="7"/>
        <v>274.99</v>
      </c>
      <c r="CK6" s="28">
        <f t="shared" si="7"/>
        <v>282.08999999999997</v>
      </c>
      <c r="CL6" s="24" t="str">
        <f>IF(CL7="","",IF(CL7="-","【-】","【"&amp;SUBSTITUTE(TEXT(CL7,"#,##0.00"),"-","△")&amp;"】"))</f>
        <v>【256.97】</v>
      </c>
      <c r="CM6" s="28" t="str">
        <f t="shared" ref="CM6:CV6" si="8">IF(CM7="",NA(),CM7)</f>
        <v>-</v>
      </c>
      <c r="CN6" s="28" t="str">
        <f t="shared" si="8"/>
        <v>-</v>
      </c>
      <c r="CO6" s="28" t="str">
        <f t="shared" si="8"/>
        <v>-</v>
      </c>
      <c r="CP6" s="28">
        <f t="shared" si="8"/>
        <v>37.799999999999997</v>
      </c>
      <c r="CQ6" s="28">
        <f t="shared" si="8"/>
        <v>38.69</v>
      </c>
      <c r="CR6" s="28" t="str">
        <f t="shared" si="8"/>
        <v>-</v>
      </c>
      <c r="CS6" s="28" t="str">
        <f t="shared" si="8"/>
        <v>-</v>
      </c>
      <c r="CT6" s="28" t="str">
        <f t="shared" si="8"/>
        <v>-</v>
      </c>
      <c r="CU6" s="28">
        <f t="shared" si="8"/>
        <v>54.83</v>
      </c>
      <c r="CV6" s="28">
        <f t="shared" si="8"/>
        <v>66.53</v>
      </c>
      <c r="CW6" s="24" t="str">
        <f>IF(CW7="","",IF(CW7="-","【-】","【"&amp;SUBSTITUTE(TEXT(CW7,"#,##0.00"),"-","△")&amp;"】"))</f>
        <v>【61.14】</v>
      </c>
      <c r="CX6" s="28" t="str">
        <f t="shared" ref="CX6:DG6" si="9">IF(CX7="",NA(),CX7)</f>
        <v>-</v>
      </c>
      <c r="CY6" s="28" t="str">
        <f t="shared" si="9"/>
        <v>-</v>
      </c>
      <c r="CZ6" s="28" t="str">
        <f t="shared" si="9"/>
        <v>-</v>
      </c>
      <c r="DA6" s="28">
        <f t="shared" si="9"/>
        <v>92.11</v>
      </c>
      <c r="DB6" s="28">
        <f t="shared" si="9"/>
        <v>91.69</v>
      </c>
      <c r="DC6" s="28" t="str">
        <f t="shared" si="9"/>
        <v>-</v>
      </c>
      <c r="DD6" s="28" t="str">
        <f t="shared" si="9"/>
        <v>-</v>
      </c>
      <c r="DE6" s="28" t="str">
        <f t="shared" si="9"/>
        <v>-</v>
      </c>
      <c r="DF6" s="28">
        <f t="shared" si="9"/>
        <v>84.7</v>
      </c>
      <c r="DG6" s="28">
        <f t="shared" si="9"/>
        <v>84.67</v>
      </c>
      <c r="DH6" s="24" t="str">
        <f>IF(DH7="","",IF(DH7="-","【-】","【"&amp;SUBSTITUTE(TEXT(DH7,"#,##0.00"),"-","△")&amp;"】"))</f>
        <v>【86.91】</v>
      </c>
      <c r="DI6" s="28" t="str">
        <f t="shared" ref="DI6:DR6" si="10">IF(DI7="",NA(),DI7)</f>
        <v>-</v>
      </c>
      <c r="DJ6" s="28" t="str">
        <f t="shared" si="10"/>
        <v>-</v>
      </c>
      <c r="DK6" s="28" t="str">
        <f t="shared" si="10"/>
        <v>-</v>
      </c>
      <c r="DL6" s="28">
        <f t="shared" si="10"/>
        <v>4.05</v>
      </c>
      <c r="DM6" s="28">
        <f t="shared" si="10"/>
        <v>7.79</v>
      </c>
      <c r="DN6" s="28" t="str">
        <f t="shared" si="10"/>
        <v>-</v>
      </c>
      <c r="DO6" s="28" t="str">
        <f t="shared" si="10"/>
        <v>-</v>
      </c>
      <c r="DP6" s="28" t="str">
        <f t="shared" si="10"/>
        <v>-</v>
      </c>
      <c r="DQ6" s="28">
        <f t="shared" si="10"/>
        <v>20.34</v>
      </c>
      <c r="DR6" s="28">
        <f t="shared" si="10"/>
        <v>21.85</v>
      </c>
      <c r="DS6" s="24" t="str">
        <f>IF(DS7="","",IF(DS7="-","【-】","【"&amp;SUBSTITUTE(TEXT(DS7,"#,##0.00"),"-","△")&amp;"】"))</f>
        <v>【24.95】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【0.00】</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0.25</v>
      </c>
      <c r="EN6" s="28">
        <f t="shared" si="12"/>
        <v>0.05</v>
      </c>
      <c r="EO6" s="24" t="str">
        <f>IF(EO7="","",IF(EO7="-","【-】","【"&amp;SUBSTITUTE(TEXT(EO7,"#,##0.00"),"-","△")&amp;"】"))</f>
        <v>【0.03】</v>
      </c>
    </row>
    <row r="7" spans="1:148" s="13" customFormat="1" x14ac:dyDescent="0.2">
      <c r="A7" s="14"/>
      <c r="B7" s="20">
        <v>2021</v>
      </c>
      <c r="C7" s="20">
        <v>262137</v>
      </c>
      <c r="D7" s="20">
        <v>46</v>
      </c>
      <c r="E7" s="20">
        <v>17</v>
      </c>
      <c r="F7" s="20">
        <v>5</v>
      </c>
      <c r="G7" s="20">
        <v>0</v>
      </c>
      <c r="H7" s="20" t="s">
        <v>95</v>
      </c>
      <c r="I7" s="20" t="s">
        <v>96</v>
      </c>
      <c r="J7" s="20" t="s">
        <v>97</v>
      </c>
      <c r="K7" s="20" t="s">
        <v>98</v>
      </c>
      <c r="L7" s="20" t="s">
        <v>99</v>
      </c>
      <c r="M7" s="20" t="s">
        <v>100</v>
      </c>
      <c r="N7" s="25" t="s">
        <v>101</v>
      </c>
      <c r="O7" s="25">
        <v>63.84</v>
      </c>
      <c r="P7" s="25">
        <v>15.84</v>
      </c>
      <c r="Q7" s="25">
        <v>75.98</v>
      </c>
      <c r="R7" s="25">
        <v>3520</v>
      </c>
      <c r="S7" s="25">
        <v>30781</v>
      </c>
      <c r="T7" s="25">
        <v>616.4</v>
      </c>
      <c r="U7" s="25">
        <v>49.94</v>
      </c>
      <c r="V7" s="25">
        <v>4848</v>
      </c>
      <c r="W7" s="25">
        <v>3.71</v>
      </c>
      <c r="X7" s="25">
        <v>1306.74</v>
      </c>
      <c r="Y7" s="25" t="s">
        <v>101</v>
      </c>
      <c r="Z7" s="25" t="s">
        <v>101</v>
      </c>
      <c r="AA7" s="25" t="s">
        <v>101</v>
      </c>
      <c r="AB7" s="25">
        <v>95.99</v>
      </c>
      <c r="AC7" s="25">
        <v>99.63</v>
      </c>
      <c r="AD7" s="25" t="s">
        <v>101</v>
      </c>
      <c r="AE7" s="25" t="s">
        <v>101</v>
      </c>
      <c r="AF7" s="25" t="s">
        <v>101</v>
      </c>
      <c r="AG7" s="25">
        <v>106.37</v>
      </c>
      <c r="AH7" s="25">
        <v>106.07</v>
      </c>
      <c r="AI7" s="25">
        <v>104.16</v>
      </c>
      <c r="AJ7" s="25" t="s">
        <v>101</v>
      </c>
      <c r="AK7" s="25" t="s">
        <v>101</v>
      </c>
      <c r="AL7" s="25" t="s">
        <v>101</v>
      </c>
      <c r="AM7" s="25">
        <v>45.73</v>
      </c>
      <c r="AN7" s="25">
        <v>47.21</v>
      </c>
      <c r="AO7" s="25" t="s">
        <v>101</v>
      </c>
      <c r="AP7" s="25" t="s">
        <v>101</v>
      </c>
      <c r="AQ7" s="25" t="s">
        <v>101</v>
      </c>
      <c r="AR7" s="25">
        <v>139.02000000000001</v>
      </c>
      <c r="AS7" s="25">
        <v>132.04</v>
      </c>
      <c r="AT7" s="25">
        <v>128.22999999999999</v>
      </c>
      <c r="AU7" s="25" t="s">
        <v>101</v>
      </c>
      <c r="AV7" s="25" t="s">
        <v>101</v>
      </c>
      <c r="AW7" s="25" t="s">
        <v>101</v>
      </c>
      <c r="AX7" s="25">
        <v>49.16</v>
      </c>
      <c r="AY7" s="25">
        <v>35.369999999999997</v>
      </c>
      <c r="AZ7" s="25" t="s">
        <v>101</v>
      </c>
      <c r="BA7" s="25" t="s">
        <v>101</v>
      </c>
      <c r="BB7" s="25" t="s">
        <v>101</v>
      </c>
      <c r="BC7" s="25">
        <v>29.13</v>
      </c>
      <c r="BD7" s="25">
        <v>35.69</v>
      </c>
      <c r="BE7" s="25">
        <v>34.770000000000003</v>
      </c>
      <c r="BF7" s="25" t="s">
        <v>101</v>
      </c>
      <c r="BG7" s="25" t="s">
        <v>101</v>
      </c>
      <c r="BH7" s="25" t="s">
        <v>101</v>
      </c>
      <c r="BI7" s="25">
        <v>66.55</v>
      </c>
      <c r="BJ7" s="25">
        <v>25.63</v>
      </c>
      <c r="BK7" s="25" t="s">
        <v>101</v>
      </c>
      <c r="BL7" s="25" t="s">
        <v>101</v>
      </c>
      <c r="BM7" s="25" t="s">
        <v>101</v>
      </c>
      <c r="BN7" s="25">
        <v>867.83</v>
      </c>
      <c r="BO7" s="25">
        <v>791.76</v>
      </c>
      <c r="BP7" s="25">
        <v>786.37</v>
      </c>
      <c r="BQ7" s="25" t="s">
        <v>101</v>
      </c>
      <c r="BR7" s="25" t="s">
        <v>101</v>
      </c>
      <c r="BS7" s="25" t="s">
        <v>101</v>
      </c>
      <c r="BT7" s="25">
        <v>60.95</v>
      </c>
      <c r="BU7" s="25">
        <v>57.29</v>
      </c>
      <c r="BV7" s="25" t="s">
        <v>101</v>
      </c>
      <c r="BW7" s="25" t="s">
        <v>101</v>
      </c>
      <c r="BX7" s="25" t="s">
        <v>101</v>
      </c>
      <c r="BY7" s="25">
        <v>57.08</v>
      </c>
      <c r="BZ7" s="25">
        <v>56.26</v>
      </c>
      <c r="CA7" s="25">
        <v>60.65</v>
      </c>
      <c r="CB7" s="25" t="s">
        <v>101</v>
      </c>
      <c r="CC7" s="25" t="s">
        <v>101</v>
      </c>
      <c r="CD7" s="25" t="s">
        <v>101</v>
      </c>
      <c r="CE7" s="25">
        <v>295.73</v>
      </c>
      <c r="CF7" s="25">
        <v>317.02</v>
      </c>
      <c r="CG7" s="25" t="s">
        <v>101</v>
      </c>
      <c r="CH7" s="25" t="s">
        <v>101</v>
      </c>
      <c r="CI7" s="25" t="s">
        <v>101</v>
      </c>
      <c r="CJ7" s="25">
        <v>274.99</v>
      </c>
      <c r="CK7" s="25">
        <v>282.08999999999997</v>
      </c>
      <c r="CL7" s="25">
        <v>256.97000000000003</v>
      </c>
      <c r="CM7" s="25" t="s">
        <v>101</v>
      </c>
      <c r="CN7" s="25" t="s">
        <v>101</v>
      </c>
      <c r="CO7" s="25" t="s">
        <v>101</v>
      </c>
      <c r="CP7" s="25">
        <v>37.799999999999997</v>
      </c>
      <c r="CQ7" s="25">
        <v>38.69</v>
      </c>
      <c r="CR7" s="25" t="s">
        <v>101</v>
      </c>
      <c r="CS7" s="25" t="s">
        <v>101</v>
      </c>
      <c r="CT7" s="25" t="s">
        <v>101</v>
      </c>
      <c r="CU7" s="25">
        <v>54.83</v>
      </c>
      <c r="CV7" s="25">
        <v>66.53</v>
      </c>
      <c r="CW7" s="25">
        <v>61.14</v>
      </c>
      <c r="CX7" s="25" t="s">
        <v>101</v>
      </c>
      <c r="CY7" s="25" t="s">
        <v>101</v>
      </c>
      <c r="CZ7" s="25" t="s">
        <v>101</v>
      </c>
      <c r="DA7" s="25">
        <v>92.11</v>
      </c>
      <c r="DB7" s="25">
        <v>91.69</v>
      </c>
      <c r="DC7" s="25" t="s">
        <v>101</v>
      </c>
      <c r="DD7" s="25" t="s">
        <v>101</v>
      </c>
      <c r="DE7" s="25" t="s">
        <v>101</v>
      </c>
      <c r="DF7" s="25">
        <v>84.7</v>
      </c>
      <c r="DG7" s="25">
        <v>84.67</v>
      </c>
      <c r="DH7" s="25">
        <v>86.91</v>
      </c>
      <c r="DI7" s="25" t="s">
        <v>101</v>
      </c>
      <c r="DJ7" s="25" t="s">
        <v>101</v>
      </c>
      <c r="DK7" s="25" t="s">
        <v>101</v>
      </c>
      <c r="DL7" s="25">
        <v>4.05</v>
      </c>
      <c r="DM7" s="25">
        <v>7.79</v>
      </c>
      <c r="DN7" s="25" t="s">
        <v>101</v>
      </c>
      <c r="DO7" s="25" t="s">
        <v>101</v>
      </c>
      <c r="DP7" s="25" t="s">
        <v>101</v>
      </c>
      <c r="DQ7" s="25">
        <v>20.34</v>
      </c>
      <c r="DR7" s="25">
        <v>21.85</v>
      </c>
      <c r="DS7" s="25">
        <v>24.95</v>
      </c>
      <c r="DT7" s="25" t="s">
        <v>101</v>
      </c>
      <c r="DU7" s="25" t="s">
        <v>101</v>
      </c>
      <c r="DV7" s="25" t="s">
        <v>101</v>
      </c>
      <c r="DW7" s="25">
        <v>0</v>
      </c>
      <c r="DX7" s="25">
        <v>0</v>
      </c>
      <c r="DY7" s="25" t="s">
        <v>101</v>
      </c>
      <c r="DZ7" s="25" t="s">
        <v>101</v>
      </c>
      <c r="EA7" s="25" t="s">
        <v>101</v>
      </c>
      <c r="EB7" s="25">
        <v>0</v>
      </c>
      <c r="EC7" s="25">
        <v>0</v>
      </c>
      <c r="ED7" s="25">
        <v>0</v>
      </c>
      <c r="EE7" s="25" t="s">
        <v>101</v>
      </c>
      <c r="EF7" s="25" t="s">
        <v>101</v>
      </c>
      <c r="EG7" s="25" t="s">
        <v>101</v>
      </c>
      <c r="EH7" s="25">
        <v>0</v>
      </c>
      <c r="EI7" s="25">
        <v>0</v>
      </c>
      <c r="EJ7" s="25" t="s">
        <v>101</v>
      </c>
      <c r="EK7" s="25" t="s">
        <v>101</v>
      </c>
      <c r="EL7" s="25" t="s">
        <v>101</v>
      </c>
      <c r="EM7" s="25">
        <v>0.25</v>
      </c>
      <c r="EN7" s="25">
        <v>0.05</v>
      </c>
      <c r="EO7" s="25">
        <v>0.03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矢野　佳美</cp:lastModifiedBy>
  <cp:lastPrinted>2023-02-07T06:25:15Z</cp:lastPrinted>
  <dcterms:created xsi:type="dcterms:W3CDTF">2022-12-01T01:35:59Z</dcterms:created>
  <dcterms:modified xsi:type="dcterms:W3CDTF">2023-02-07T06:25:20Z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2023-01-22T23:43:52Z</vt:filetime>
  </property>
</Properties>
</file>