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14 南丹市\"/>
    </mc:Choice>
  </mc:AlternateContent>
  <xr:revisionPtr revIDLastSave="0" documentId="13_ncr:1_{41C81FC2-3D5A-4221-B253-D4EB4E0437A3}" xr6:coauthVersionLast="36" xr6:coauthVersionMax="36" xr10:uidLastSave="{00000000-0000-0000-0000-000000000000}"/>
  <workbookProtection workbookAlgorithmName="SHA-512" workbookHashValue="s9c1G1XLkejqaaTMwHsUynBhsO1NWsfIJJABy1BLpOVp9AEKwM7rX2wyhBdR7AFfUGaSZD57z4wddwP84F3ARA==" workbookSaltValue="wPpY0wGSwiHxiKDp2QBRCg==" workbookSpinCount="100000" lockStructure="1"/>
  <bookViews>
    <workbookView xWindow="0" yWindow="0" windowWidth="23040" windowHeight="89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<sst xmlns="http://schemas.openxmlformats.org/spreadsheetml/2006/main" count="297" uniqueCount="115">
  <si>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</si>
  <si>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</si>
  <si>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</si>
  <si>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</si>
  <si>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</si>
  <si>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</si>
  <si>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</si>
  <si>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</si>
  <si>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</si>
  <si>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</si>
  <si>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</si>
  <si>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</si>
  <si>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</si>
  <si>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</si>
  <si>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</si>
  <si>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</si>
  <si>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</si>
  <si>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</si>
  <si>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</si>
  <si>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</si>
  <si>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</si>
  <si>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</si>
  <si>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</si>
  <si>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</si>
  <si>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</si>
  <si>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</si>
  <si>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</si>
  <si>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</si>
  <si>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</si>
  <si>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</si>
  <si>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</si>
  <si>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</si>
  <si>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</si>
  <si>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</si>
  <si>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</si>
  <si>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</si>
  <si>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</si>
  <si>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</si>
  <si>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</si>
  <si>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</si>
  <si>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</si>
  <si>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</si>
  <si>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</si>
  <si>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</si>
  <si>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</si>
  <si>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</si>
  <si>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</si>
  <si>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</si>
  <si>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</si>
  <si>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</si>
  <si>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</si>
  <si>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</si>
  <si>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</si>
  <si>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</si>
  <si>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</si>
  <si>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</si>
  <si>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</si>
  <si>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</si>
  <si>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</si>
  <si>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</si>
  <si>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</si>
  <si>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</si>
  <si>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</si>
  <si>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</si>
  <si>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</si>
  <si>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</si>
  <si>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</si>
  <si>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</si>
  <si>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</si>
  <si>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</si>
  <si>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</si>
  <si>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</si>
  <si>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</si>
  <si>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</si>
  <si>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</si>
  <si>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</si>
  <si>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</si>
  <si>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</si>
  <si>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</si>
  <si>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</si>
  <si>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</si>
  <si>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</si>
  <si>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</si>
  <si>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</si>
  <si>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</si>
  <si>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</si>
  <si>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</si>
  <si>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</si>
  <si>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</si>
  <si>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</si>
  <si>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</si>
  <si>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</si>
  <si>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</si>
  <si>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</si>
  <si>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</si>
  <si>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</si>
  <si>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</si>
  <si>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</si>
  <si>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</si>
  <si>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</si>
  <si>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</si>
  <si>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</si>
  <si>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</si>
  <si>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</si>
  <si>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</si>
  <si>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</si>
  <si>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</si>
  <si>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</si>
  <si>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</si>
  <si>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</si>
  <si>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</si>
  <si>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</si>
  <si>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公営企業会計移行後2年度目であるため、有形固定資産減価償却率は低い状況となっているが、供用開始は平成11年であるため22年が経過しており、実際には老朽化が進んでいる。機械装置などは耐用年数を超えているものもあるため、長寿命化や更新の検討を行う必要がある。
②管渠老朽化率、③管渠改善率
　法定耐用年数を超過したものがないため、管渠老朽化率は0％となっており、老朽管渠の更新や改良も実施していないことから、管渠改善率も0％となっている。</t>
  </si>
  <si>
    <t>①経常収支比率、⑤経費回収率
　経常収支比率は100%を上回っており、経費回収率も100％に近い数値であるが、今後は基準外繰入の減少等により経営の悪化が見込まれるため、汚水処理費の削減努力を行ったうえで、適正な使用料収入についても検討する必要がある。
③流動比率
　前年度より数値は改善しているものの、建設改良費等の財源に充てるための企業債の次年度償還額が多額であることから、100％を下回っている。
④企業債残高対事業規模比率
　類似団体平均を下回ってはいるものの、今後の投資規模や料金水準等について検討する必要がある。
⑥汚水処理原価
　前年度から3.80円減少しているものの、類似団体平均を上回っており、汚水処理経費の増加傾向により今後も上昇が見込まれるため、経費の削減等に務める必要がある。
⑦施設利用率
　施設利用率は類似団体平均を上回っているが、水洗化率が90％を超えているにもかかわらず低い状況である。人口増加を前提とした事業計画に基づいて施設が整備されているため、人口減少や各家庭の機器が節水型となってきていることなどが施設利用率が低い要因となっている。
⑧水洗化率
　類似団体平均を上回っているものの、未接続世帯も一定残っているため、今後も未接続者への下水道加入促進を行い、適正な使用料収入の確保に努める必要がある。</t>
    <rPh sb="281" eb="283">
      <t>ゲンショウ</t>
    </rPh>
    <rPh sb="371" eb="372">
      <t>ウエ</t>
    </rPh>
    <phoneticPr fontId="1"/>
  </si>
  <si>
    <t>　経常収支は黒字であり累積欠損金は発生していないものの、今後は人口減少による使用料収入の減少や基準外繰入の減少等によって経営の悪化が見込まれる。また、建設改良費等の財源に充てるための企業債の次年度償還額が多額であることから、流動比率が低いため、資金繰りには十分に留意して経営を行う必要がある。
　本市は人口に対して処理区域が広く地形上の起伏も多いため、必然的に経費が嵩むことから厳しい財政運営を強いられており、今後、使用料収入が大幅に増加する見込みもないため、使用料改定を視野に入れる時期が到来している。また、処理場及び管渠施設が更新の時期に差し掛かりつつあり、計画的な事業運営が求められる。
　これらの課題を踏まえて、将来にわたって安定的に事業を継続していくために経営戦略の改定を通して、今後の経営方針や事業計画の見直しを行い、状況の変化に対応した持続可能な経営に取り組んでいく。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</si>
</sst>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E2D-4B68-A675-5403649897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BE2D-4B68-A675-54036498973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52.99</c:v>
                </c:pt>
                <c:pt idx="4">
                  <c:v>54.49</c:v>
                </c:pt>
              </c:numCache>
            </c:numRef>
          </c:val>
          <c:extLst>
            <c:ext xmlns:c16="http://schemas.microsoft.com/office/drawing/2014/chart" uri="{C3380CC4-5D6E-409C-BE32-E72D297353CC}">
              <c16:uniqueId val="{00000000-3D5A-4565-A5B8-E310CBFCBF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3D5A-4565-A5B8-E310CBFCBF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92.19</c:v>
                </c:pt>
                <c:pt idx="4">
                  <c:v>92.76</c:v>
                </c:pt>
              </c:numCache>
            </c:numRef>
          </c:val>
          <c:extLst>
            <c:ext xmlns:c16="http://schemas.microsoft.com/office/drawing/2014/chart" uri="{C3380CC4-5D6E-409C-BE32-E72D297353CC}">
              <c16:uniqueId val="{00000000-FC32-4743-8380-C548253508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FC32-4743-8380-C548253508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111.11</c:v>
                </c:pt>
                <c:pt idx="4">
                  <c:v>113.88</c:v>
                </c:pt>
              </c:numCache>
            </c:numRef>
          </c:val>
          <c:extLst>
            <c:ext xmlns:c16="http://schemas.microsoft.com/office/drawing/2014/chart" uri="{C3380CC4-5D6E-409C-BE32-E72D297353CC}">
              <c16:uniqueId val="{00000000-5A7B-455A-8C50-83EF4A81E2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5A7B-455A-8C50-83EF4A81E2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3.77</c:v>
                </c:pt>
                <c:pt idx="4">
                  <c:v>7.46</c:v>
                </c:pt>
              </c:numCache>
            </c:numRef>
          </c:val>
          <c:extLst>
            <c:ext xmlns:c16="http://schemas.microsoft.com/office/drawing/2014/chart" uri="{C3380CC4-5D6E-409C-BE32-E72D297353CC}">
              <c16:uniqueId val="{00000000-8D78-4BDD-AB08-5B1FB94131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8D78-4BDD-AB08-5B1FB94131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9FA-4DC4-A37E-E2083EBE62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C9FA-4DC4-A37E-E2083EBE62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BC3-4E8F-98C6-FBBF3B7777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6BC3-4E8F-98C6-FBBF3B7777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50.58</c:v>
                </c:pt>
                <c:pt idx="4">
                  <c:v>68.83</c:v>
                </c:pt>
              </c:numCache>
            </c:numRef>
          </c:val>
          <c:extLst>
            <c:ext xmlns:c16="http://schemas.microsoft.com/office/drawing/2014/chart" uri="{C3380CC4-5D6E-409C-BE32-E72D297353CC}">
              <c16:uniqueId val="{00000000-BE11-41EF-8E94-2B5BD6401D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BE11-41EF-8E94-2B5BD6401D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938.45</c:v>
                </c:pt>
                <c:pt idx="4">
                  <c:v>1095.43</c:v>
                </c:pt>
              </c:numCache>
            </c:numRef>
          </c:val>
          <c:extLst>
            <c:ext xmlns:c16="http://schemas.microsoft.com/office/drawing/2014/chart" uri="{C3380CC4-5D6E-409C-BE32-E72D297353CC}">
              <c16:uniqueId val="{00000000-40C5-4159-B02A-28DA2C0E5C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40C5-4159-B02A-28DA2C0E5C7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93.59</c:v>
                </c:pt>
                <c:pt idx="4">
                  <c:v>95.93</c:v>
                </c:pt>
              </c:numCache>
            </c:numRef>
          </c:val>
          <c:extLst>
            <c:ext xmlns:c16="http://schemas.microsoft.com/office/drawing/2014/chart" uri="{C3380CC4-5D6E-409C-BE32-E72D297353CC}">
              <c16:uniqueId val="{00000000-206A-4295-AECE-730E5091C3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206A-4295-AECE-730E5091C3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196.26</c:v>
                </c:pt>
                <c:pt idx="4">
                  <c:v>192.46</c:v>
                </c:pt>
              </c:numCache>
            </c:numRef>
          </c:val>
          <c:extLst>
            <c:ext xmlns:c16="http://schemas.microsoft.com/office/drawing/2014/chart" uri="{C3380CC4-5D6E-409C-BE32-E72D297353CC}">
              <c16:uniqueId val="{00000000-DFEA-4150-8944-693DC504C6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DFEA-4150-8944-693DC504C6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37" zoomScale="85" zoomScaleNormal="85" workbookViewId="0">
      <selection activeCell="CF69" sqref="CF69"/>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南丹市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3</v>
      </c>
      <c r="C7" s="30"/>
      <c r="D7" s="30"/>
      <c r="E7" s="30"/>
      <c r="F7" s="30"/>
      <c r="G7" s="30"/>
      <c r="H7" s="30"/>
      <c r="I7" s="30" t="s">
        <v>13</v>
      </c>
      <c r="J7" s="30"/>
      <c r="K7" s="30"/>
      <c r="L7" s="30"/>
      <c r="M7" s="30"/>
      <c r="N7" s="30"/>
      <c r="O7" s="30"/>
      <c r="P7" s="30" t="s">
        <v>4</v>
      </c>
      <c r="Q7" s="30"/>
      <c r="R7" s="30"/>
      <c r="S7" s="30"/>
      <c r="T7" s="30"/>
      <c r="U7" s="30"/>
      <c r="V7" s="30"/>
      <c r="W7" s="30" t="s">
        <v>15</v>
      </c>
      <c r="X7" s="30"/>
      <c r="Y7" s="30"/>
      <c r="Z7" s="30"/>
      <c r="AA7" s="30"/>
      <c r="AB7" s="30"/>
      <c r="AC7" s="30"/>
      <c r="AD7" s="30" t="s">
        <v>8</v>
      </c>
      <c r="AE7" s="30"/>
      <c r="AF7" s="30"/>
      <c r="AG7" s="30"/>
      <c r="AH7" s="30"/>
      <c r="AI7" s="30"/>
      <c r="AJ7" s="30"/>
      <c r="AK7" s="3"/>
      <c r="AL7" s="30" t="s">
        <v>17</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30781</v>
      </c>
      <c r="AM8" s="36"/>
      <c r="AN8" s="36"/>
      <c r="AO8" s="36"/>
      <c r="AP8" s="36"/>
      <c r="AQ8" s="36"/>
      <c r="AR8" s="36"/>
      <c r="AS8" s="36"/>
      <c r="AT8" s="37">
        <f>データ!T6</f>
        <v>616.4</v>
      </c>
      <c r="AU8" s="37"/>
      <c r="AV8" s="37"/>
      <c r="AW8" s="37"/>
      <c r="AX8" s="37"/>
      <c r="AY8" s="37"/>
      <c r="AZ8" s="37"/>
      <c r="BA8" s="37"/>
      <c r="BB8" s="37">
        <f>データ!U6</f>
        <v>49.94</v>
      </c>
      <c r="BC8" s="37"/>
      <c r="BD8" s="37"/>
      <c r="BE8" s="37"/>
      <c r="BF8" s="37"/>
      <c r="BG8" s="37"/>
      <c r="BH8" s="37"/>
      <c r="BI8" s="37"/>
      <c r="BJ8" s="3"/>
      <c r="BK8" s="3"/>
      <c r="BL8" s="38" t="s">
        <v>14</v>
      </c>
      <c r="BM8" s="39"/>
      <c r="BN8" s="40" t="s">
        <v>21</v>
      </c>
      <c r="BO8" s="40"/>
      <c r="BP8" s="40"/>
      <c r="BQ8" s="40"/>
      <c r="BR8" s="40"/>
      <c r="BS8" s="40"/>
      <c r="BT8" s="40"/>
      <c r="BU8" s="40"/>
      <c r="BV8" s="40"/>
      <c r="BW8" s="40"/>
      <c r="BX8" s="40"/>
      <c r="BY8" s="41"/>
    </row>
    <row r="9" spans="1:78" ht="18.75" customHeight="1" x14ac:dyDescent="0.2">
      <c r="A9" s="2"/>
      <c r="B9" s="30" t="s">
        <v>22</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23</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32</v>
      </c>
      <c r="BC9" s="30"/>
      <c r="BD9" s="30"/>
      <c r="BE9" s="30"/>
      <c r="BF9" s="30"/>
      <c r="BG9" s="30"/>
      <c r="BH9" s="30"/>
      <c r="BI9" s="30"/>
      <c r="BJ9" s="3"/>
      <c r="BK9" s="3"/>
      <c r="BL9" s="42" t="s">
        <v>35</v>
      </c>
      <c r="BM9" s="43"/>
      <c r="BN9" s="44" t="s">
        <v>36</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58.8</v>
      </c>
      <c r="J10" s="37"/>
      <c r="K10" s="37"/>
      <c r="L10" s="37"/>
      <c r="M10" s="37"/>
      <c r="N10" s="37"/>
      <c r="O10" s="37"/>
      <c r="P10" s="37">
        <f>データ!P6</f>
        <v>54.88</v>
      </c>
      <c r="Q10" s="37"/>
      <c r="R10" s="37"/>
      <c r="S10" s="37"/>
      <c r="T10" s="37"/>
      <c r="U10" s="37"/>
      <c r="V10" s="37"/>
      <c r="W10" s="37">
        <f>データ!Q6</f>
        <v>91.61</v>
      </c>
      <c r="X10" s="37"/>
      <c r="Y10" s="37"/>
      <c r="Z10" s="37"/>
      <c r="AA10" s="37"/>
      <c r="AB10" s="37"/>
      <c r="AC10" s="37"/>
      <c r="AD10" s="36">
        <f>データ!R6</f>
        <v>3520</v>
      </c>
      <c r="AE10" s="36"/>
      <c r="AF10" s="36"/>
      <c r="AG10" s="36"/>
      <c r="AH10" s="36"/>
      <c r="AI10" s="36"/>
      <c r="AJ10" s="36"/>
      <c r="AK10" s="2"/>
      <c r="AL10" s="36">
        <f>データ!V6</f>
        <v>16792</v>
      </c>
      <c r="AM10" s="36"/>
      <c r="AN10" s="36"/>
      <c r="AO10" s="36"/>
      <c r="AP10" s="36"/>
      <c r="AQ10" s="36"/>
      <c r="AR10" s="36"/>
      <c r="AS10" s="36"/>
      <c r="AT10" s="37">
        <f>データ!W6</f>
        <v>6.17</v>
      </c>
      <c r="AU10" s="37"/>
      <c r="AV10" s="37"/>
      <c r="AW10" s="37"/>
      <c r="AX10" s="37"/>
      <c r="AY10" s="37"/>
      <c r="AZ10" s="37"/>
      <c r="BA10" s="37"/>
      <c r="BB10" s="37">
        <f>データ!X6</f>
        <v>2721.56</v>
      </c>
      <c r="BC10" s="37"/>
      <c r="BD10" s="37"/>
      <c r="BE10" s="37"/>
      <c r="BF10" s="37"/>
      <c r="BG10" s="37"/>
      <c r="BH10" s="37"/>
      <c r="BI10" s="37"/>
      <c r="BJ10" s="2"/>
      <c r="BK10" s="2"/>
      <c r="BL10" s="46" t="s">
        <v>38</v>
      </c>
      <c r="BM10" s="47"/>
      <c r="BN10" s="48" t="s">
        <v>7</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113</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41</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112</v>
      </c>
      <c r="BM47" s="73"/>
      <c r="BN47" s="73"/>
      <c r="BO47" s="73"/>
      <c r="BP47" s="73"/>
      <c r="BQ47" s="73"/>
      <c r="BR47" s="73"/>
      <c r="BS47" s="73"/>
      <c r="BT47" s="73"/>
      <c r="BU47" s="73"/>
      <c r="BV47" s="73"/>
      <c r="BW47" s="73"/>
      <c r="BX47" s="73"/>
      <c r="BY47" s="73"/>
      <c r="BZ47" s="7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2">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44</v>
      </c>
      <c r="C84" s="6"/>
      <c r="D84" s="6"/>
      <c r="E84" s="6" t="s">
        <v>45</v>
      </c>
      <c r="F84" s="6" t="s">
        <v>47</v>
      </c>
      <c r="G84" s="6" t="s">
        <v>48</v>
      </c>
      <c r="H84" s="6" t="s">
        <v>42</v>
      </c>
      <c r="I84" s="6" t="s">
        <v>12</v>
      </c>
      <c r="J84" s="6" t="s">
        <v>49</v>
      </c>
      <c r="K84" s="6" t="s">
        <v>50</v>
      </c>
      <c r="L84" s="6" t="s">
        <v>33</v>
      </c>
      <c r="M84" s="6" t="s">
        <v>37</v>
      </c>
      <c r="N84" s="6" t="s">
        <v>51</v>
      </c>
      <c r="O84" s="6" t="s">
        <v>53</v>
      </c>
    </row>
    <row r="85" spans="1:78" hidden="1" x14ac:dyDescent="0.2">
      <c r="B85" s="6"/>
      <c r="C85" s="6"/>
      <c r="D85" s="6"/>
      <c r="E85" s="6" t="str">
        <f>データ!AI6</f>
        <v>【107.02】</v>
      </c>
      <c r="F85" s="6" t="str">
        <f>データ!AT6</f>
        <v>【3.09】</v>
      </c>
      <c r="G85" s="6" t="str">
        <f>データ!BE6</f>
        <v>【71.39】</v>
      </c>
      <c r="H85" s="6" t="str">
        <f>データ!BP6</f>
        <v>【669.11】</v>
      </c>
      <c r="I85" s="6" t="str">
        <f>データ!CA6</f>
        <v>【99.73】</v>
      </c>
      <c r="J85" s="6" t="str">
        <f>データ!CL6</f>
        <v>【134.98】</v>
      </c>
      <c r="K85" s="6" t="str">
        <f>データ!CW6</f>
        <v>【59.99】</v>
      </c>
      <c r="L85" s="6" t="str">
        <f>データ!DH6</f>
        <v>【95.72】</v>
      </c>
      <c r="M85" s="6" t="str">
        <f>データ!DS6</f>
        <v>【38.17】</v>
      </c>
      <c r="N85" s="6" t="str">
        <f>データ!ED6</f>
        <v>【6.54】</v>
      </c>
      <c r="O85" s="6" t="str">
        <f>データ!EO6</f>
        <v>【0.24】</v>
      </c>
    </row>
  </sheetData>
  <sheetProtection algorithmName="SHA-512" hashValue="x4sWA9kZa7PdbuSzcWxdpl8vP5wJ6fGXS3gxwCFk+lpYo6W7Xd0yiq35PCv9RYJPYeI8ghyhP/OKMdC8RmqeoA==" saltValue="2NlYUXbZNX3bDxbJ+ZpIr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34</v>
      </c>
      <c r="C3" s="16" t="s">
        <v>58</v>
      </c>
      <c r="D3" s="16" t="s">
        <v>59</v>
      </c>
      <c r="E3" s="16" t="s">
        <v>6</v>
      </c>
      <c r="F3" s="16" t="s">
        <v>5</v>
      </c>
      <c r="G3" s="16" t="s">
        <v>26</v>
      </c>
      <c r="H3" s="80" t="s">
        <v>60</v>
      </c>
      <c r="I3" s="81"/>
      <c r="J3" s="81"/>
      <c r="K3" s="81"/>
      <c r="L3" s="81"/>
      <c r="M3" s="81"/>
      <c r="N3" s="81"/>
      <c r="O3" s="81"/>
      <c r="P3" s="81"/>
      <c r="Q3" s="81"/>
      <c r="R3" s="81"/>
      <c r="S3" s="81"/>
      <c r="T3" s="81"/>
      <c r="U3" s="81"/>
      <c r="V3" s="81"/>
      <c r="W3" s="81"/>
      <c r="X3" s="82"/>
      <c r="Y3" s="78"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61</v>
      </c>
      <c r="B4" s="17"/>
      <c r="C4" s="17"/>
      <c r="D4" s="17"/>
      <c r="E4" s="17"/>
      <c r="F4" s="17"/>
      <c r="G4" s="17"/>
      <c r="H4" s="83"/>
      <c r="I4" s="84"/>
      <c r="J4" s="84"/>
      <c r="K4" s="84"/>
      <c r="L4" s="84"/>
      <c r="M4" s="84"/>
      <c r="N4" s="84"/>
      <c r="O4" s="84"/>
      <c r="P4" s="84"/>
      <c r="Q4" s="84"/>
      <c r="R4" s="84"/>
      <c r="S4" s="84"/>
      <c r="T4" s="84"/>
      <c r="U4" s="84"/>
      <c r="V4" s="84"/>
      <c r="W4" s="84"/>
      <c r="X4" s="85"/>
      <c r="Y4" s="79" t="s">
        <v>52</v>
      </c>
      <c r="Z4" s="79"/>
      <c r="AA4" s="79"/>
      <c r="AB4" s="79"/>
      <c r="AC4" s="79"/>
      <c r="AD4" s="79"/>
      <c r="AE4" s="79"/>
      <c r="AF4" s="79"/>
      <c r="AG4" s="79"/>
      <c r="AH4" s="79"/>
      <c r="AI4" s="79"/>
      <c r="AJ4" s="79" t="s">
        <v>46</v>
      </c>
      <c r="AK4" s="79"/>
      <c r="AL4" s="79"/>
      <c r="AM4" s="79"/>
      <c r="AN4" s="79"/>
      <c r="AO4" s="79"/>
      <c r="AP4" s="79"/>
      <c r="AQ4" s="79"/>
      <c r="AR4" s="79"/>
      <c r="AS4" s="79"/>
      <c r="AT4" s="79"/>
      <c r="AU4" s="79" t="s">
        <v>29</v>
      </c>
      <c r="AV4" s="79"/>
      <c r="AW4" s="79"/>
      <c r="AX4" s="79"/>
      <c r="AY4" s="79"/>
      <c r="AZ4" s="79"/>
      <c r="BA4" s="79"/>
      <c r="BB4" s="79"/>
      <c r="BC4" s="79"/>
      <c r="BD4" s="79"/>
      <c r="BE4" s="79"/>
      <c r="BF4" s="79" t="s">
        <v>62</v>
      </c>
      <c r="BG4" s="79"/>
      <c r="BH4" s="79"/>
      <c r="BI4" s="79"/>
      <c r="BJ4" s="79"/>
      <c r="BK4" s="79"/>
      <c r="BL4" s="79"/>
      <c r="BM4" s="79"/>
      <c r="BN4" s="79"/>
      <c r="BO4" s="79"/>
      <c r="BP4" s="79"/>
      <c r="BQ4" s="79" t="s">
        <v>16</v>
      </c>
      <c r="BR4" s="79"/>
      <c r="BS4" s="79"/>
      <c r="BT4" s="79"/>
      <c r="BU4" s="79"/>
      <c r="BV4" s="79"/>
      <c r="BW4" s="79"/>
      <c r="BX4" s="79"/>
      <c r="BY4" s="79"/>
      <c r="BZ4" s="79"/>
      <c r="CA4" s="79"/>
      <c r="CB4" s="79" t="s">
        <v>63</v>
      </c>
      <c r="CC4" s="79"/>
      <c r="CD4" s="79"/>
      <c r="CE4" s="79"/>
      <c r="CF4" s="79"/>
      <c r="CG4" s="79"/>
      <c r="CH4" s="79"/>
      <c r="CI4" s="79"/>
      <c r="CJ4" s="79"/>
      <c r="CK4" s="79"/>
      <c r="CL4" s="79"/>
      <c r="CM4" s="79" t="s">
        <v>0</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2">
      <c r="A5" s="14" t="s">
        <v>68</v>
      </c>
      <c r="B5" s="18"/>
      <c r="C5" s="18"/>
      <c r="D5" s="18"/>
      <c r="E5" s="18"/>
      <c r="F5" s="18"/>
      <c r="G5" s="18"/>
      <c r="H5" s="23" t="s">
        <v>57</v>
      </c>
      <c r="I5" s="23" t="s">
        <v>69</v>
      </c>
      <c r="J5" s="23" t="s">
        <v>70</v>
      </c>
      <c r="K5" s="23" t="s">
        <v>71</v>
      </c>
      <c r="L5" s="23" t="s">
        <v>72</v>
      </c>
      <c r="M5" s="23" t="s">
        <v>8</v>
      </c>
      <c r="N5" s="23" t="s">
        <v>73</v>
      </c>
      <c r="O5" s="23" t="s">
        <v>74</v>
      </c>
      <c r="P5" s="23" t="s">
        <v>75</v>
      </c>
      <c r="Q5" s="23" t="s">
        <v>76</v>
      </c>
      <c r="R5" s="23" t="s">
        <v>77</v>
      </c>
      <c r="S5" s="23" t="s">
        <v>78</v>
      </c>
      <c r="T5" s="23" t="s">
        <v>79</v>
      </c>
      <c r="U5" s="23" t="s">
        <v>1</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44</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2">
      <c r="A6" s="14" t="s">
        <v>94</v>
      </c>
      <c r="B6" s="19">
        <f t="shared" ref="B6:X6" si="1">B7</f>
        <v>2021</v>
      </c>
      <c r="C6" s="19">
        <f t="shared" si="1"/>
        <v>262137</v>
      </c>
      <c r="D6" s="19">
        <f t="shared" si="1"/>
        <v>46</v>
      </c>
      <c r="E6" s="19">
        <f t="shared" si="1"/>
        <v>17</v>
      </c>
      <c r="F6" s="19">
        <f t="shared" si="1"/>
        <v>1</v>
      </c>
      <c r="G6" s="19">
        <f t="shared" si="1"/>
        <v>0</v>
      </c>
      <c r="H6" s="19" t="str">
        <f t="shared" si="1"/>
        <v>京都府　南丹市</v>
      </c>
      <c r="I6" s="19" t="str">
        <f t="shared" si="1"/>
        <v>法適用</v>
      </c>
      <c r="J6" s="19" t="str">
        <f t="shared" si="1"/>
        <v>下水道事業</v>
      </c>
      <c r="K6" s="19" t="str">
        <f t="shared" si="1"/>
        <v>公共下水道</v>
      </c>
      <c r="L6" s="19" t="str">
        <f t="shared" si="1"/>
        <v>Cc2</v>
      </c>
      <c r="M6" s="19" t="str">
        <f t="shared" si="1"/>
        <v>非設置</v>
      </c>
      <c r="N6" s="24" t="str">
        <f t="shared" si="1"/>
        <v>-</v>
      </c>
      <c r="O6" s="24">
        <f t="shared" si="1"/>
        <v>58.8</v>
      </c>
      <c r="P6" s="24">
        <f t="shared" si="1"/>
        <v>54.88</v>
      </c>
      <c r="Q6" s="24">
        <f t="shared" si="1"/>
        <v>91.61</v>
      </c>
      <c r="R6" s="24">
        <f t="shared" si="1"/>
        <v>3520</v>
      </c>
      <c r="S6" s="24">
        <f t="shared" si="1"/>
        <v>30781</v>
      </c>
      <c r="T6" s="24">
        <f t="shared" si="1"/>
        <v>616.4</v>
      </c>
      <c r="U6" s="24">
        <f t="shared" si="1"/>
        <v>49.94</v>
      </c>
      <c r="V6" s="24">
        <f t="shared" si="1"/>
        <v>16792</v>
      </c>
      <c r="W6" s="24">
        <f t="shared" si="1"/>
        <v>6.17</v>
      </c>
      <c r="X6" s="24">
        <f t="shared" si="1"/>
        <v>2721.56</v>
      </c>
      <c r="Y6" s="28" t="str">
        <f t="shared" ref="Y6:AH6" si="2">IF(Y7="",NA(),Y7)</f>
        <v>-</v>
      </c>
      <c r="Z6" s="28" t="str">
        <f t="shared" si="2"/>
        <v>-</v>
      </c>
      <c r="AA6" s="28" t="str">
        <f t="shared" si="2"/>
        <v>-</v>
      </c>
      <c r="AB6" s="28">
        <f t="shared" si="2"/>
        <v>111.11</v>
      </c>
      <c r="AC6" s="28">
        <f t="shared" si="2"/>
        <v>113.88</v>
      </c>
      <c r="AD6" s="28" t="str">
        <f t="shared" si="2"/>
        <v>-</v>
      </c>
      <c r="AE6" s="28" t="str">
        <f t="shared" si="2"/>
        <v>-</v>
      </c>
      <c r="AF6" s="28" t="str">
        <f t="shared" si="2"/>
        <v>-</v>
      </c>
      <c r="AG6" s="28">
        <f t="shared" si="2"/>
        <v>107.21</v>
      </c>
      <c r="AH6" s="28">
        <f t="shared" si="2"/>
        <v>107.08</v>
      </c>
      <c r="AI6" s="24" t="str">
        <f>IF(AI7="","",IF(AI7="-","【-】","【"&amp;SUBSTITUTE(TEXT(AI7,"#,##0.00"),"-","△")&amp;"】"))</f>
        <v>【107.02】</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43.71</v>
      </c>
      <c r="AS6" s="28">
        <f t="shared" si="3"/>
        <v>45.94</v>
      </c>
      <c r="AT6" s="24" t="str">
        <f>IF(AT7="","",IF(AT7="-","【-】","【"&amp;SUBSTITUTE(TEXT(AT7,"#,##0.00"),"-","△")&amp;"】"))</f>
        <v>【3.09】</v>
      </c>
      <c r="AU6" s="28" t="str">
        <f t="shared" ref="AU6:BD6" si="4">IF(AU7="",NA(),AU7)</f>
        <v>-</v>
      </c>
      <c r="AV6" s="28" t="str">
        <f t="shared" si="4"/>
        <v>-</v>
      </c>
      <c r="AW6" s="28" t="str">
        <f t="shared" si="4"/>
        <v>-</v>
      </c>
      <c r="AX6" s="28">
        <f t="shared" si="4"/>
        <v>50.58</v>
      </c>
      <c r="AY6" s="28">
        <f t="shared" si="4"/>
        <v>68.83</v>
      </c>
      <c r="AZ6" s="28" t="str">
        <f t="shared" si="4"/>
        <v>-</v>
      </c>
      <c r="BA6" s="28" t="str">
        <f t="shared" si="4"/>
        <v>-</v>
      </c>
      <c r="BB6" s="28" t="str">
        <f t="shared" si="4"/>
        <v>-</v>
      </c>
      <c r="BC6" s="28">
        <f t="shared" si="4"/>
        <v>40.67</v>
      </c>
      <c r="BD6" s="28">
        <f t="shared" si="4"/>
        <v>47.7</v>
      </c>
      <c r="BE6" s="24" t="str">
        <f>IF(BE7="","",IF(BE7="-","【-】","【"&amp;SUBSTITUTE(TEXT(BE7,"#,##0.00"),"-","△")&amp;"】"))</f>
        <v>【71.39】</v>
      </c>
      <c r="BF6" s="28" t="str">
        <f t="shared" ref="BF6:BO6" si="5">IF(BF7="",NA(),BF7)</f>
        <v>-</v>
      </c>
      <c r="BG6" s="28" t="str">
        <f t="shared" si="5"/>
        <v>-</v>
      </c>
      <c r="BH6" s="28" t="str">
        <f t="shared" si="5"/>
        <v>-</v>
      </c>
      <c r="BI6" s="28">
        <f t="shared" si="5"/>
        <v>938.45</v>
      </c>
      <c r="BJ6" s="28">
        <f t="shared" si="5"/>
        <v>1095.43</v>
      </c>
      <c r="BK6" s="28" t="str">
        <f t="shared" si="5"/>
        <v>-</v>
      </c>
      <c r="BL6" s="28" t="str">
        <f t="shared" si="5"/>
        <v>-</v>
      </c>
      <c r="BM6" s="28" t="str">
        <f t="shared" si="5"/>
        <v>-</v>
      </c>
      <c r="BN6" s="28">
        <f t="shared" si="5"/>
        <v>1050.51</v>
      </c>
      <c r="BO6" s="28">
        <f t="shared" si="5"/>
        <v>1102.01</v>
      </c>
      <c r="BP6" s="24" t="str">
        <f>IF(BP7="","",IF(BP7="-","【-】","【"&amp;SUBSTITUTE(TEXT(BP7,"#,##0.00"),"-","△")&amp;"】"))</f>
        <v>【669.11】</v>
      </c>
      <c r="BQ6" s="28" t="str">
        <f t="shared" ref="BQ6:BZ6" si="6">IF(BQ7="",NA(),BQ7)</f>
        <v>-</v>
      </c>
      <c r="BR6" s="28" t="str">
        <f t="shared" si="6"/>
        <v>-</v>
      </c>
      <c r="BS6" s="28" t="str">
        <f t="shared" si="6"/>
        <v>-</v>
      </c>
      <c r="BT6" s="28">
        <f t="shared" si="6"/>
        <v>93.59</v>
      </c>
      <c r="BU6" s="28">
        <f t="shared" si="6"/>
        <v>95.93</v>
      </c>
      <c r="BV6" s="28" t="str">
        <f t="shared" si="6"/>
        <v>-</v>
      </c>
      <c r="BW6" s="28" t="str">
        <f t="shared" si="6"/>
        <v>-</v>
      </c>
      <c r="BX6" s="28" t="str">
        <f t="shared" si="6"/>
        <v>-</v>
      </c>
      <c r="BY6" s="28">
        <f t="shared" si="6"/>
        <v>82.65</v>
      </c>
      <c r="BZ6" s="28">
        <f t="shared" si="6"/>
        <v>82.55</v>
      </c>
      <c r="CA6" s="24" t="str">
        <f>IF(CA7="","",IF(CA7="-","【-】","【"&amp;SUBSTITUTE(TEXT(CA7,"#,##0.00"),"-","△")&amp;"】"))</f>
        <v>【99.73】</v>
      </c>
      <c r="CB6" s="28" t="str">
        <f t="shared" ref="CB6:CK6" si="7">IF(CB7="",NA(),CB7)</f>
        <v>-</v>
      </c>
      <c r="CC6" s="28" t="str">
        <f t="shared" si="7"/>
        <v>-</v>
      </c>
      <c r="CD6" s="28" t="str">
        <f t="shared" si="7"/>
        <v>-</v>
      </c>
      <c r="CE6" s="28">
        <f t="shared" si="7"/>
        <v>196.26</v>
      </c>
      <c r="CF6" s="28">
        <f t="shared" si="7"/>
        <v>192.46</v>
      </c>
      <c r="CG6" s="28" t="str">
        <f t="shared" si="7"/>
        <v>-</v>
      </c>
      <c r="CH6" s="28" t="str">
        <f t="shared" si="7"/>
        <v>-</v>
      </c>
      <c r="CI6" s="28" t="str">
        <f t="shared" si="7"/>
        <v>-</v>
      </c>
      <c r="CJ6" s="28">
        <f t="shared" si="7"/>
        <v>186.3</v>
      </c>
      <c r="CK6" s="28">
        <f t="shared" si="7"/>
        <v>188.38</v>
      </c>
      <c r="CL6" s="24" t="str">
        <f>IF(CL7="","",IF(CL7="-","【-】","【"&amp;SUBSTITUTE(TEXT(CL7,"#,##0.00"),"-","△")&amp;"】"))</f>
        <v>【134.98】</v>
      </c>
      <c r="CM6" s="28" t="str">
        <f t="shared" ref="CM6:CV6" si="8">IF(CM7="",NA(),CM7)</f>
        <v>-</v>
      </c>
      <c r="CN6" s="28" t="str">
        <f t="shared" si="8"/>
        <v>-</v>
      </c>
      <c r="CO6" s="28" t="str">
        <f t="shared" si="8"/>
        <v>-</v>
      </c>
      <c r="CP6" s="28">
        <f t="shared" si="8"/>
        <v>52.99</v>
      </c>
      <c r="CQ6" s="28">
        <f t="shared" si="8"/>
        <v>54.49</v>
      </c>
      <c r="CR6" s="28" t="str">
        <f t="shared" si="8"/>
        <v>-</v>
      </c>
      <c r="CS6" s="28" t="str">
        <f t="shared" si="8"/>
        <v>-</v>
      </c>
      <c r="CT6" s="28" t="str">
        <f t="shared" si="8"/>
        <v>-</v>
      </c>
      <c r="CU6" s="28">
        <f t="shared" si="8"/>
        <v>50.53</v>
      </c>
      <c r="CV6" s="28">
        <f t="shared" si="8"/>
        <v>51.42</v>
      </c>
      <c r="CW6" s="24" t="str">
        <f>IF(CW7="","",IF(CW7="-","【-】","【"&amp;SUBSTITUTE(TEXT(CW7,"#,##0.00"),"-","△")&amp;"】"))</f>
        <v>【59.99】</v>
      </c>
      <c r="CX6" s="28" t="str">
        <f t="shared" ref="CX6:DG6" si="9">IF(CX7="",NA(),CX7)</f>
        <v>-</v>
      </c>
      <c r="CY6" s="28" t="str">
        <f t="shared" si="9"/>
        <v>-</v>
      </c>
      <c r="CZ6" s="28" t="str">
        <f t="shared" si="9"/>
        <v>-</v>
      </c>
      <c r="DA6" s="28">
        <f t="shared" si="9"/>
        <v>92.19</v>
      </c>
      <c r="DB6" s="28">
        <f t="shared" si="9"/>
        <v>92.76</v>
      </c>
      <c r="DC6" s="28" t="str">
        <f t="shared" si="9"/>
        <v>-</v>
      </c>
      <c r="DD6" s="28" t="str">
        <f t="shared" si="9"/>
        <v>-</v>
      </c>
      <c r="DE6" s="28" t="str">
        <f t="shared" si="9"/>
        <v>-</v>
      </c>
      <c r="DF6" s="28">
        <f t="shared" si="9"/>
        <v>82.08</v>
      </c>
      <c r="DG6" s="28">
        <f t="shared" si="9"/>
        <v>81.34</v>
      </c>
      <c r="DH6" s="24" t="str">
        <f>IF(DH7="","",IF(DH7="-","【-】","【"&amp;SUBSTITUTE(TEXT(DH7,"#,##0.00"),"-","△")&amp;"】"))</f>
        <v>【95.72】</v>
      </c>
      <c r="DI6" s="28" t="str">
        <f t="shared" ref="DI6:DR6" si="10">IF(DI7="",NA(),DI7)</f>
        <v>-</v>
      </c>
      <c r="DJ6" s="28" t="str">
        <f t="shared" si="10"/>
        <v>-</v>
      </c>
      <c r="DK6" s="28" t="str">
        <f t="shared" si="10"/>
        <v>-</v>
      </c>
      <c r="DL6" s="28">
        <f t="shared" si="10"/>
        <v>3.77</v>
      </c>
      <c r="DM6" s="28">
        <f t="shared" si="10"/>
        <v>7.46</v>
      </c>
      <c r="DN6" s="28" t="str">
        <f t="shared" si="10"/>
        <v>-</v>
      </c>
      <c r="DO6" s="28" t="str">
        <f t="shared" si="10"/>
        <v>-</v>
      </c>
      <c r="DP6" s="28" t="str">
        <f t="shared" si="10"/>
        <v>-</v>
      </c>
      <c r="DQ6" s="28">
        <f t="shared" si="10"/>
        <v>12.7</v>
      </c>
      <c r="DR6" s="28">
        <f t="shared" si="10"/>
        <v>14.65</v>
      </c>
      <c r="DS6" s="24" t="str">
        <f>IF(DS7="","",IF(DS7="-","【-】","【"&amp;SUBSTITUTE(TEXT(DS7,"#,##0.00"),"-","△")&amp;"】"))</f>
        <v>【38.17】</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4">
        <f t="shared" si="11"/>
        <v>0</v>
      </c>
      <c r="EC6" s="28">
        <f t="shared" si="11"/>
        <v>0.1</v>
      </c>
      <c r="ED6" s="24" t="str">
        <f>IF(ED7="","",IF(ED7="-","【-】","【"&amp;SUBSTITUTE(TEXT(ED7,"#,##0.00"),"-","△")&amp;"】"))</f>
        <v>【6.54】</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1.65</v>
      </c>
      <c r="EN6" s="28">
        <f t="shared" si="12"/>
        <v>0.14000000000000001</v>
      </c>
      <c r="EO6" s="24" t="str">
        <f>IF(EO7="","",IF(EO7="-","【-】","【"&amp;SUBSTITUTE(TEXT(EO7,"#,##0.00"),"-","△")&amp;"】"))</f>
        <v>【0.24】</v>
      </c>
    </row>
    <row r="7" spans="1:148" s="13" customFormat="1" x14ac:dyDescent="0.2">
      <c r="A7" s="14"/>
      <c r="B7" s="20">
        <v>2021</v>
      </c>
      <c r="C7" s="20">
        <v>262137</v>
      </c>
      <c r="D7" s="20">
        <v>46</v>
      </c>
      <c r="E7" s="20">
        <v>17</v>
      </c>
      <c r="F7" s="20">
        <v>1</v>
      </c>
      <c r="G7" s="20">
        <v>0</v>
      </c>
      <c r="H7" s="20" t="s">
        <v>95</v>
      </c>
      <c r="I7" s="20" t="s">
        <v>96</v>
      </c>
      <c r="J7" s="20" t="s">
        <v>97</v>
      </c>
      <c r="K7" s="20" t="s">
        <v>98</v>
      </c>
      <c r="L7" s="20" t="s">
        <v>99</v>
      </c>
      <c r="M7" s="20" t="s">
        <v>100</v>
      </c>
      <c r="N7" s="25" t="s">
        <v>101</v>
      </c>
      <c r="O7" s="25">
        <v>58.8</v>
      </c>
      <c r="P7" s="25">
        <v>54.88</v>
      </c>
      <c r="Q7" s="25">
        <v>91.61</v>
      </c>
      <c r="R7" s="25">
        <v>3520</v>
      </c>
      <c r="S7" s="25">
        <v>30781</v>
      </c>
      <c r="T7" s="25">
        <v>616.4</v>
      </c>
      <c r="U7" s="25">
        <v>49.94</v>
      </c>
      <c r="V7" s="25">
        <v>16792</v>
      </c>
      <c r="W7" s="25">
        <v>6.17</v>
      </c>
      <c r="X7" s="25">
        <v>2721.56</v>
      </c>
      <c r="Y7" s="25" t="s">
        <v>101</v>
      </c>
      <c r="Z7" s="25" t="s">
        <v>101</v>
      </c>
      <c r="AA7" s="25" t="s">
        <v>101</v>
      </c>
      <c r="AB7" s="25">
        <v>111.11</v>
      </c>
      <c r="AC7" s="25">
        <v>113.88</v>
      </c>
      <c r="AD7" s="25" t="s">
        <v>101</v>
      </c>
      <c r="AE7" s="25" t="s">
        <v>101</v>
      </c>
      <c r="AF7" s="25" t="s">
        <v>101</v>
      </c>
      <c r="AG7" s="25">
        <v>107.21</v>
      </c>
      <c r="AH7" s="25">
        <v>107.08</v>
      </c>
      <c r="AI7" s="25">
        <v>107.02</v>
      </c>
      <c r="AJ7" s="25" t="s">
        <v>101</v>
      </c>
      <c r="AK7" s="25" t="s">
        <v>101</v>
      </c>
      <c r="AL7" s="25" t="s">
        <v>101</v>
      </c>
      <c r="AM7" s="25">
        <v>0</v>
      </c>
      <c r="AN7" s="25">
        <v>0</v>
      </c>
      <c r="AO7" s="25" t="s">
        <v>101</v>
      </c>
      <c r="AP7" s="25" t="s">
        <v>101</v>
      </c>
      <c r="AQ7" s="25" t="s">
        <v>101</v>
      </c>
      <c r="AR7" s="25">
        <v>43.71</v>
      </c>
      <c r="AS7" s="25">
        <v>45.94</v>
      </c>
      <c r="AT7" s="25">
        <v>3.09</v>
      </c>
      <c r="AU7" s="25" t="s">
        <v>101</v>
      </c>
      <c r="AV7" s="25" t="s">
        <v>101</v>
      </c>
      <c r="AW7" s="25" t="s">
        <v>101</v>
      </c>
      <c r="AX7" s="25">
        <v>50.58</v>
      </c>
      <c r="AY7" s="25">
        <v>68.83</v>
      </c>
      <c r="AZ7" s="25" t="s">
        <v>101</v>
      </c>
      <c r="BA7" s="25" t="s">
        <v>101</v>
      </c>
      <c r="BB7" s="25" t="s">
        <v>101</v>
      </c>
      <c r="BC7" s="25">
        <v>40.67</v>
      </c>
      <c r="BD7" s="25">
        <v>47.7</v>
      </c>
      <c r="BE7" s="25">
        <v>71.39</v>
      </c>
      <c r="BF7" s="25" t="s">
        <v>101</v>
      </c>
      <c r="BG7" s="25" t="s">
        <v>101</v>
      </c>
      <c r="BH7" s="25" t="s">
        <v>101</v>
      </c>
      <c r="BI7" s="25">
        <v>938.45</v>
      </c>
      <c r="BJ7" s="25">
        <v>1095.43</v>
      </c>
      <c r="BK7" s="25" t="s">
        <v>101</v>
      </c>
      <c r="BL7" s="25" t="s">
        <v>101</v>
      </c>
      <c r="BM7" s="25" t="s">
        <v>101</v>
      </c>
      <c r="BN7" s="25">
        <v>1050.51</v>
      </c>
      <c r="BO7" s="25">
        <v>1102.01</v>
      </c>
      <c r="BP7" s="25">
        <v>669.11</v>
      </c>
      <c r="BQ7" s="25" t="s">
        <v>101</v>
      </c>
      <c r="BR7" s="25" t="s">
        <v>101</v>
      </c>
      <c r="BS7" s="25" t="s">
        <v>101</v>
      </c>
      <c r="BT7" s="25">
        <v>93.59</v>
      </c>
      <c r="BU7" s="25">
        <v>95.93</v>
      </c>
      <c r="BV7" s="25" t="s">
        <v>101</v>
      </c>
      <c r="BW7" s="25" t="s">
        <v>101</v>
      </c>
      <c r="BX7" s="25" t="s">
        <v>101</v>
      </c>
      <c r="BY7" s="25">
        <v>82.65</v>
      </c>
      <c r="BZ7" s="25">
        <v>82.55</v>
      </c>
      <c r="CA7" s="25">
        <v>99.73</v>
      </c>
      <c r="CB7" s="25" t="s">
        <v>101</v>
      </c>
      <c r="CC7" s="25" t="s">
        <v>101</v>
      </c>
      <c r="CD7" s="25" t="s">
        <v>101</v>
      </c>
      <c r="CE7" s="25">
        <v>196.26</v>
      </c>
      <c r="CF7" s="25">
        <v>192.46</v>
      </c>
      <c r="CG7" s="25" t="s">
        <v>101</v>
      </c>
      <c r="CH7" s="25" t="s">
        <v>101</v>
      </c>
      <c r="CI7" s="25" t="s">
        <v>101</v>
      </c>
      <c r="CJ7" s="25">
        <v>186.3</v>
      </c>
      <c r="CK7" s="25">
        <v>188.38</v>
      </c>
      <c r="CL7" s="25">
        <v>134.97999999999999</v>
      </c>
      <c r="CM7" s="25" t="s">
        <v>101</v>
      </c>
      <c r="CN7" s="25" t="s">
        <v>101</v>
      </c>
      <c r="CO7" s="25" t="s">
        <v>101</v>
      </c>
      <c r="CP7" s="25">
        <v>52.99</v>
      </c>
      <c r="CQ7" s="25">
        <v>54.49</v>
      </c>
      <c r="CR7" s="25" t="s">
        <v>101</v>
      </c>
      <c r="CS7" s="25" t="s">
        <v>101</v>
      </c>
      <c r="CT7" s="25" t="s">
        <v>101</v>
      </c>
      <c r="CU7" s="25">
        <v>50.53</v>
      </c>
      <c r="CV7" s="25">
        <v>51.42</v>
      </c>
      <c r="CW7" s="25">
        <v>59.99</v>
      </c>
      <c r="CX7" s="25" t="s">
        <v>101</v>
      </c>
      <c r="CY7" s="25" t="s">
        <v>101</v>
      </c>
      <c r="CZ7" s="25" t="s">
        <v>101</v>
      </c>
      <c r="DA7" s="25">
        <v>92.19</v>
      </c>
      <c r="DB7" s="25">
        <v>92.76</v>
      </c>
      <c r="DC7" s="25" t="s">
        <v>101</v>
      </c>
      <c r="DD7" s="25" t="s">
        <v>101</v>
      </c>
      <c r="DE7" s="25" t="s">
        <v>101</v>
      </c>
      <c r="DF7" s="25">
        <v>82.08</v>
      </c>
      <c r="DG7" s="25">
        <v>81.34</v>
      </c>
      <c r="DH7" s="25">
        <v>95.72</v>
      </c>
      <c r="DI7" s="25" t="s">
        <v>101</v>
      </c>
      <c r="DJ7" s="25" t="s">
        <v>101</v>
      </c>
      <c r="DK7" s="25" t="s">
        <v>101</v>
      </c>
      <c r="DL7" s="25">
        <v>3.77</v>
      </c>
      <c r="DM7" s="25">
        <v>7.46</v>
      </c>
      <c r="DN7" s="25" t="s">
        <v>101</v>
      </c>
      <c r="DO7" s="25" t="s">
        <v>101</v>
      </c>
      <c r="DP7" s="25" t="s">
        <v>101</v>
      </c>
      <c r="DQ7" s="25">
        <v>12.7</v>
      </c>
      <c r="DR7" s="25">
        <v>14.65</v>
      </c>
      <c r="DS7" s="25">
        <v>38.17</v>
      </c>
      <c r="DT7" s="25" t="s">
        <v>101</v>
      </c>
      <c r="DU7" s="25" t="s">
        <v>101</v>
      </c>
      <c r="DV7" s="25" t="s">
        <v>101</v>
      </c>
      <c r="DW7" s="25">
        <v>0</v>
      </c>
      <c r="DX7" s="25">
        <v>0</v>
      </c>
      <c r="DY7" s="25" t="s">
        <v>101</v>
      </c>
      <c r="DZ7" s="25" t="s">
        <v>101</v>
      </c>
      <c r="EA7" s="25" t="s">
        <v>101</v>
      </c>
      <c r="EB7" s="25">
        <v>0</v>
      </c>
      <c r="EC7" s="25">
        <v>0.1</v>
      </c>
      <c r="ED7" s="25">
        <v>6.54</v>
      </c>
      <c r="EE7" s="25" t="s">
        <v>101</v>
      </c>
      <c r="EF7" s="25" t="s">
        <v>101</v>
      </c>
      <c r="EG7" s="25" t="s">
        <v>101</v>
      </c>
      <c r="EH7" s="25">
        <v>0</v>
      </c>
      <c r="EI7" s="25">
        <v>0</v>
      </c>
      <c r="EJ7" s="25" t="s">
        <v>101</v>
      </c>
      <c r="EK7" s="25" t="s">
        <v>101</v>
      </c>
      <c r="EL7" s="25" t="s">
        <v>101</v>
      </c>
      <c r="EM7" s="25">
        <v>1.65</v>
      </c>
      <c r="EN7" s="25">
        <v>0.14000000000000001</v>
      </c>
      <c r="EO7" s="25">
        <v>0.24</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矢野　佳美</cp:lastModifiedBy>
  <cp:lastPrinted>2023-02-07T06:25:51Z</cp:lastPrinted>
  <dcterms:created xsi:type="dcterms:W3CDTF">2023-01-12T23:32:23Z</dcterms:created>
  <dcterms:modified xsi:type="dcterms:W3CDTF">2023-02-07T06:25:51Z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2023-01-22T23:43:59Z</vt:filetime>
  </property>
</Properties>
</file>