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上下水道部\経営企画整備課\01.経営企画整備課共通\60-02　調査報告（国・府等／下水道）\05　経営比較分析表（国策定・市課題分析）\R04（R03決算）\"/>
    </mc:Choice>
  </mc:AlternateContent>
  <xr:revisionPtr revIDLastSave="0" documentId="13_ncr:1_{CAEF1C25-B013-43B7-8B0E-47090884375C}" xr6:coauthVersionLast="36" xr6:coauthVersionMax="36" xr10:uidLastSave="{00000000-0000-0000-0000-000000000000}"/>
  <workbookProtection workbookAlgorithmName="SHA-512" workbookHashValue="eBKGZ+PuRjP5TtNiNI7X6EdYJ+5tDKDaMLJWdM+6VMYau/5SA8DbCvUWndgHErX7JzCDNIb4oHTnR9L+q7YE4A==" workbookSaltValue="8Q83aLVVwTX22m5AlgDyr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<sst xmlns="http://schemas.openxmlformats.org/spreadsheetml/2006/main" count="297" uniqueCount="116">
  <si>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</si>
  <si>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</si>
  <si>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</si>
  <si>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</si>
  <si>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</si>
  <si>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</si>
  <si>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</si>
  <si>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</si>
  <si>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</si>
  <si>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</si>
  <si>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</si>
  <si>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</si>
  <si>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</si>
  <si>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</si>
  <si>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</si>
  <si>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</si>
  <si>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</si>
  <si>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</si>
  <si>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</si>
  <si>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</si>
  <si>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</si>
  <si>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</si>
  <si>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</si>
  <si>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</si>
  <si>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</si>
  <si>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</si>
  <si>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</si>
  <si>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</si>
  <si>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</si>
  <si>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</si>
  <si>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</si>
  <si>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</si>
  <si>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</si>
  <si>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</si>
  <si>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</si>
  <si>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</si>
  <si>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</si>
  <si>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</si>
  <si>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</si>
  <si>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</si>
  <si>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</si>
  <si>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</si>
  <si>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</si>
  <si>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</si>
  <si>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</si>
  <si>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</si>
  <si>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</si>
  <si>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</si>
  <si>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</si>
  <si>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</si>
  <si>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</si>
  <si>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</si>
  <si>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</si>
  <si>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</si>
  <si>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</si>
  <si>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</si>
  <si>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</si>
  <si>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</si>
  <si>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</si>
  <si>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</si>
  <si>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</si>
  <si>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</si>
  <si>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</si>
  <si>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</si>
  <si>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</si>
  <si>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</si>
  <si>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</si>
  <si>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</si>
  <si>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</si>
  <si>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</si>
  <si>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</si>
  <si>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</si>
  <si>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</si>
  <si>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</si>
  <si>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</si>
  <si>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</si>
  <si>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</si>
  <si>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</si>
  <si>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</si>
  <si>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</si>
  <si>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</si>
  <si>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</si>
  <si>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</si>
  <si>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</si>
  <si>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</si>
  <si>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</si>
  <si>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</si>
  <si>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</si>
  <si>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</si>
  <si>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</si>
  <si>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</si>
  <si>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</si>
  <si>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</si>
  <si>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</si>
  <si>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</si>
  <si>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</si>
  <si>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</si>
  <si>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</si>
  <si>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</si>
  <si>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</si>
  <si>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</si>
  <si>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</si>
  <si>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</si>
  <si>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</si>
  <si>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</si>
  <si>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</si>
  <si>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</si>
  <si>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</si>
  <si>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</si>
  <si>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</si>
  <si>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</si>
  <si>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</si>
  <si>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</si>
  <si>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漁業集落排水事業は、市内に1処理区のみであり、令和3年度末での整備率は100%、水洗化率は88.7%である。
　区域内人口が200人に満たない小規模な地区であり、人口減少と高齢化により有収水量が減少している。
　施設の維持管理においては、使用料収入の不足を一般会計からの繰入金に依存する状況となっている。</t>
    <phoneticPr fontId="4"/>
  </si>
  <si>
    <t>　処理場は平成11年に供用開始し、23年が経過する中で、機械設備や電気設備の更新や修理が必要な時期を迎えることから、施設の維持管理計画を策定し計画的に取り組んでいく必要がある。</t>
    <phoneticPr fontId="4"/>
  </si>
  <si>
    <t>　人口減少による使用料収入の減少と施設の維持管理費の増加が見込まれることから、使用料の改定により、収支悪化の減少を図る必要がある。
　また、現在、農業集落排水処理施設と公共下水道との統合事業を行っているが、今後も汚水処理施設の大規模改修を見据えながら、経営の効率化のために、下水道事業全体での施設の統合計画も検討していく必要がある。
　なお、令和2年4月より、地方公営企業（法適用）へ移行している。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</si>
</sst>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B6-4DD4-906A-22740A41ECC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1.6</c:v>
                </c:pt>
                <c:pt idx="4">
                  <c:v>0.01</c:v>
                </c:pt>
              </c:numCache>
            </c:numRef>
          </c:val>
          <c:smooth val="0"/>
          <c:extLst>
            <c:ext xmlns:c16="http://schemas.microsoft.com/office/drawing/2014/chart" uri="{C3380CC4-5D6E-409C-BE32-E72D297353CC}">
              <c16:uniqueId val="{00000001-0DB6-4DD4-906A-22740A41ECC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33.81</c:v>
                </c:pt>
                <c:pt idx="4" formatCode="#,##0.00;&quot;△&quot;#,##0.00">
                  <c:v>0</c:v>
                </c:pt>
              </c:numCache>
            </c:numRef>
          </c:val>
          <c:extLst>
            <c:ext xmlns:c16="http://schemas.microsoft.com/office/drawing/2014/chart" uri="{C3380CC4-5D6E-409C-BE32-E72D297353CC}">
              <c16:uniqueId val="{00000000-2801-473B-B1EF-E70C1FE54DA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30.19</c:v>
                </c:pt>
                <c:pt idx="4">
                  <c:v>28.77</c:v>
                </c:pt>
              </c:numCache>
            </c:numRef>
          </c:val>
          <c:smooth val="0"/>
          <c:extLst>
            <c:ext xmlns:c16="http://schemas.microsoft.com/office/drawing/2014/chart" uri="{C3380CC4-5D6E-409C-BE32-E72D297353CC}">
              <c16:uniqueId val="{00000001-2801-473B-B1EF-E70C1FE54DA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88.97</c:v>
                </c:pt>
                <c:pt idx="4">
                  <c:v>88.73</c:v>
                </c:pt>
              </c:numCache>
            </c:numRef>
          </c:val>
          <c:extLst>
            <c:ext xmlns:c16="http://schemas.microsoft.com/office/drawing/2014/chart" uri="{C3380CC4-5D6E-409C-BE32-E72D297353CC}">
              <c16:uniqueId val="{00000000-C0E7-4DF9-83F0-224733B8A00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79.09</c:v>
                </c:pt>
                <c:pt idx="4">
                  <c:v>78.900000000000006</c:v>
                </c:pt>
              </c:numCache>
            </c:numRef>
          </c:val>
          <c:smooth val="0"/>
          <c:extLst>
            <c:ext xmlns:c16="http://schemas.microsoft.com/office/drawing/2014/chart" uri="{C3380CC4-5D6E-409C-BE32-E72D297353CC}">
              <c16:uniqueId val="{00000001-C0E7-4DF9-83F0-224733B8A00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123.2</c:v>
                </c:pt>
                <c:pt idx="4">
                  <c:v>94.12</c:v>
                </c:pt>
              </c:numCache>
            </c:numRef>
          </c:val>
          <c:extLst>
            <c:ext xmlns:c16="http://schemas.microsoft.com/office/drawing/2014/chart" uri="{C3380CC4-5D6E-409C-BE32-E72D297353CC}">
              <c16:uniqueId val="{00000000-0B06-4ED8-B90C-0BECBECC9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101.18</c:v>
                </c:pt>
                <c:pt idx="4">
                  <c:v>99.89</c:v>
                </c:pt>
              </c:numCache>
            </c:numRef>
          </c:val>
          <c:smooth val="0"/>
          <c:extLst>
            <c:ext xmlns:c16="http://schemas.microsoft.com/office/drawing/2014/chart" uri="{C3380CC4-5D6E-409C-BE32-E72D297353CC}">
              <c16:uniqueId val="{00000001-0B06-4ED8-B90C-0BECBECC9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3.12</c:v>
                </c:pt>
                <c:pt idx="4">
                  <c:v>6.24</c:v>
                </c:pt>
              </c:numCache>
            </c:numRef>
          </c:val>
          <c:extLst>
            <c:ext xmlns:c16="http://schemas.microsoft.com/office/drawing/2014/chart" uri="{C3380CC4-5D6E-409C-BE32-E72D297353CC}">
              <c16:uniqueId val="{00000000-1734-49FC-A461-20A3D9D860E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20.14</c:v>
                </c:pt>
                <c:pt idx="4">
                  <c:v>23.17</c:v>
                </c:pt>
              </c:numCache>
            </c:numRef>
          </c:val>
          <c:smooth val="0"/>
          <c:extLst>
            <c:ext xmlns:c16="http://schemas.microsoft.com/office/drawing/2014/chart" uri="{C3380CC4-5D6E-409C-BE32-E72D297353CC}">
              <c16:uniqueId val="{00000001-1734-49FC-A461-20A3D9D860E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D0B-4083-90EB-68BA98CDC9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D0B-4083-90EB-68BA98CDC9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F7-4936-BD77-61DDED4DF3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140.63</c:v>
                </c:pt>
                <c:pt idx="4">
                  <c:v>163.84</c:v>
                </c:pt>
              </c:numCache>
            </c:numRef>
          </c:val>
          <c:smooth val="0"/>
          <c:extLst>
            <c:ext xmlns:c16="http://schemas.microsoft.com/office/drawing/2014/chart" uri="{C3380CC4-5D6E-409C-BE32-E72D297353CC}">
              <c16:uniqueId val="{00000001-32F7-4936-BD77-61DDED4DF3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127.94</c:v>
                </c:pt>
                <c:pt idx="4">
                  <c:v>144.71</c:v>
                </c:pt>
              </c:numCache>
            </c:numRef>
          </c:val>
          <c:extLst>
            <c:ext xmlns:c16="http://schemas.microsoft.com/office/drawing/2014/chart" uri="{C3380CC4-5D6E-409C-BE32-E72D297353CC}">
              <c16:uniqueId val="{00000000-07E1-4927-8AE5-40034A4C72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56.53</c:v>
                </c:pt>
                <c:pt idx="4">
                  <c:v>59.66</c:v>
                </c:pt>
              </c:numCache>
            </c:numRef>
          </c:val>
          <c:smooth val="0"/>
          <c:extLst>
            <c:ext xmlns:c16="http://schemas.microsoft.com/office/drawing/2014/chart" uri="{C3380CC4-5D6E-409C-BE32-E72D297353CC}">
              <c16:uniqueId val="{00000001-07E1-4927-8AE5-40034A4C72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1280.24</c:v>
                </c:pt>
                <c:pt idx="4">
                  <c:v>1200.8499999999999</c:v>
                </c:pt>
              </c:numCache>
            </c:numRef>
          </c:val>
          <c:extLst>
            <c:ext xmlns:c16="http://schemas.microsoft.com/office/drawing/2014/chart" uri="{C3380CC4-5D6E-409C-BE32-E72D297353CC}">
              <c16:uniqueId val="{00000000-2CA2-4407-872A-2927960D0B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1095.52</c:v>
                </c:pt>
                <c:pt idx="4">
                  <c:v>1056.55</c:v>
                </c:pt>
              </c:numCache>
            </c:numRef>
          </c:val>
          <c:smooth val="0"/>
          <c:extLst>
            <c:ext xmlns:c16="http://schemas.microsoft.com/office/drawing/2014/chart" uri="{C3380CC4-5D6E-409C-BE32-E72D297353CC}">
              <c16:uniqueId val="{00000001-2CA2-4407-872A-2927960D0B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37.24</c:v>
                </c:pt>
                <c:pt idx="4">
                  <c:v>35.25</c:v>
                </c:pt>
              </c:numCache>
            </c:numRef>
          </c:val>
          <c:extLst>
            <c:ext xmlns:c16="http://schemas.microsoft.com/office/drawing/2014/chart" uri="{C3380CC4-5D6E-409C-BE32-E72D297353CC}">
              <c16:uniqueId val="{00000000-2935-4716-83C5-4B7E8A6688D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39.64</c:v>
                </c:pt>
                <c:pt idx="4">
                  <c:v>40</c:v>
                </c:pt>
              </c:numCache>
            </c:numRef>
          </c:val>
          <c:smooth val="0"/>
          <c:extLst>
            <c:ext xmlns:c16="http://schemas.microsoft.com/office/drawing/2014/chart" uri="{C3380CC4-5D6E-409C-BE32-E72D297353CC}">
              <c16:uniqueId val="{00000001-2935-4716-83C5-4B7E8A6688D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402.09</c:v>
                </c:pt>
                <c:pt idx="4">
                  <c:v>426.03</c:v>
                </c:pt>
              </c:numCache>
            </c:numRef>
          </c:val>
          <c:extLst>
            <c:ext xmlns:c16="http://schemas.microsoft.com/office/drawing/2014/chart" uri="{C3380CC4-5D6E-409C-BE32-E72D297353CC}">
              <c16:uniqueId val="{00000000-D219-482F-A6EF-97EC60F79D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449.72</c:v>
                </c:pt>
                <c:pt idx="4">
                  <c:v>437.27</c:v>
                </c:pt>
              </c:numCache>
            </c:numRef>
          </c:val>
          <c:smooth val="0"/>
          <c:extLst>
            <c:ext xmlns:c16="http://schemas.microsoft.com/office/drawing/2014/chart" uri="{C3380CC4-5D6E-409C-BE32-E72D297353CC}">
              <c16:uniqueId val="{00000001-D219-482F-A6EF-97EC60F79D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Normal="100" workbookViewId="0">
      <selection activeCell="BM87" sqref="BM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京都府　京丹後市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52845</v>
      </c>
      <c r="AM8" s="55"/>
      <c r="AN8" s="55"/>
      <c r="AO8" s="55"/>
      <c r="AP8" s="55"/>
      <c r="AQ8" s="55"/>
      <c r="AR8" s="55"/>
      <c r="AS8" s="55"/>
      <c r="AT8" s="54">
        <f>データ!T6</f>
        <v>501.44</v>
      </c>
      <c r="AU8" s="54"/>
      <c r="AV8" s="54"/>
      <c r="AW8" s="54"/>
      <c r="AX8" s="54"/>
      <c r="AY8" s="54"/>
      <c r="AZ8" s="54"/>
      <c r="BA8" s="54"/>
      <c r="BB8" s="54">
        <f>データ!U6</f>
        <v>105.39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85.02</v>
      </c>
      <c r="J10" s="54"/>
      <c r="K10" s="54"/>
      <c r="L10" s="54"/>
      <c r="M10" s="54"/>
      <c r="N10" s="54"/>
      <c r="O10" s="54"/>
      <c r="P10" s="54">
        <f>データ!P6</f>
        <v>0.27</v>
      </c>
      <c r="Q10" s="54"/>
      <c r="R10" s="54"/>
      <c r="S10" s="54"/>
      <c r="T10" s="54"/>
      <c r="U10" s="54"/>
      <c r="V10" s="54"/>
      <c r="W10" s="54">
        <f>データ!Q6</f>
        <v>97.48</v>
      </c>
      <c r="X10" s="54"/>
      <c r="Y10" s="54"/>
      <c r="Z10" s="54"/>
      <c r="AA10" s="54"/>
      <c r="AB10" s="54"/>
      <c r="AC10" s="54"/>
      <c r="AD10" s="55">
        <f>データ!R6</f>
        <v>3196</v>
      </c>
      <c r="AE10" s="55"/>
      <c r="AF10" s="55"/>
      <c r="AG10" s="55"/>
      <c r="AH10" s="55"/>
      <c r="AI10" s="55"/>
      <c r="AJ10" s="55"/>
      <c r="AK10" s="2"/>
      <c r="AL10" s="55">
        <f>データ!V6</f>
        <v>142</v>
      </c>
      <c r="AM10" s="55"/>
      <c r="AN10" s="55"/>
      <c r="AO10" s="55"/>
      <c r="AP10" s="55"/>
      <c r="AQ10" s="55"/>
      <c r="AR10" s="55"/>
      <c r="AS10" s="55"/>
      <c r="AT10" s="54">
        <f>データ!W6</f>
        <v>0.03</v>
      </c>
      <c r="AU10" s="54"/>
      <c r="AV10" s="54"/>
      <c r="AW10" s="54"/>
      <c r="AX10" s="54"/>
      <c r="AY10" s="54"/>
      <c r="AZ10" s="54"/>
      <c r="BA10" s="54"/>
      <c r="BB10" s="54">
        <f>データ!X6</f>
        <v>4733.33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VPwoIlRIW/LeMoIy3Tq0/yk5CAmxO+q4SQxXpayavcBlnbQ1t4Ym4vp4RG+QeIPl2Ry88zasDL4vTjGiH2I3/g==" saltValue="oPOeoCDY3sOvMwxF0eVz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262129</v>
      </c>
      <c r="D6" s="19">
        <f t="shared" si="3"/>
        <v>46</v>
      </c>
      <c r="E6" s="19">
        <f t="shared" si="3"/>
        <v>17</v>
      </c>
      <c r="F6" s="19">
        <f t="shared" si="3"/>
        <v>6</v>
      </c>
      <c r="G6" s="19">
        <f t="shared" si="3"/>
        <v>0</v>
      </c>
      <c r="H6" s="19" t="str">
        <f t="shared" si="3"/>
        <v>京都府　京丹後市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85.02</v>
      </c>
      <c r="P6" s="20">
        <f t="shared" si="3"/>
        <v>0.27</v>
      </c>
      <c r="Q6" s="20">
        <f t="shared" si="3"/>
        <v>97.48</v>
      </c>
      <c r="R6" s="20">
        <f t="shared" si="3"/>
        <v>3196</v>
      </c>
      <c r="S6" s="20">
        <f t="shared" si="3"/>
        <v>52845</v>
      </c>
      <c r="T6" s="20">
        <f t="shared" si="3"/>
        <v>501.44</v>
      </c>
      <c r="U6" s="20">
        <f t="shared" si="3"/>
        <v>105.39</v>
      </c>
      <c r="V6" s="20">
        <f t="shared" si="3"/>
        <v>142</v>
      </c>
      <c r="W6" s="20">
        <f t="shared" si="3"/>
        <v>0.03</v>
      </c>
      <c r="X6" s="20">
        <f t="shared" si="3"/>
        <v>4733.33</v>
      </c>
      <c r="Y6" s="21" t="str">
        <f>IF(Y7="",NA(),Y7)</f>
        <v>-</v>
      </c>
      <c r="Z6" s="21" t="str">
        <f t="shared" ref="Z6:AH6" si="4">IF(Z7="",NA(),Z7)</f>
        <v>-</v>
      </c>
      <c r="AA6" s="21" t="str">
        <f t="shared" si="4"/>
        <v>-</v>
      </c>
      <c r="AB6" s="21">
        <f t="shared" si="4"/>
        <v>123.2</v>
      </c>
      <c r="AC6" s="21">
        <f t="shared" si="4"/>
        <v>94.12</v>
      </c>
      <c r="AD6" s="21" t="str">
        <f t="shared" si="4"/>
        <v>-</v>
      </c>
      <c r="AE6" s="21" t="str">
        <f t="shared" si="4"/>
        <v>-</v>
      </c>
      <c r="AF6" s="21" t="str">
        <f t="shared" si="4"/>
        <v>-</v>
      </c>
      <c r="AG6" s="21">
        <f t="shared" si="4"/>
        <v>101.18</v>
      </c>
      <c r="AH6" s="21">
        <f t="shared" si="4"/>
        <v>99.89</v>
      </c>
      <c r="AI6" s="20" t="str">
        <f>IF(AI7="","",IF(AI7="-","【-】","【"&amp;SUBSTITUTE(TEXT(AI7,"#,##0.00"),"-","△")&amp;"】"))</f>
        <v>【98.64】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140.63</v>
      </c>
      <c r="AS6" s="21">
        <f t="shared" si="5"/>
        <v>163.84</v>
      </c>
      <c r="AT6" s="20" t="str">
        <f>IF(AT7="","",IF(AT7="-","【-】","【"&amp;SUBSTITUTE(TEXT(AT7,"#,##0.00"),"-","△")&amp;"】"))</f>
        <v>【102.08】</v>
      </c>
      <c r="AU6" s="21" t="str">
        <f>IF(AU7="",NA(),AU7)</f>
        <v>-</v>
      </c>
      <c r="AV6" s="21" t="str">
        <f t="shared" ref="AV6:BD6" si="6">IF(AV7="",NA(),AV7)</f>
        <v>-</v>
      </c>
      <c r="AW6" s="21" t="str">
        <f t="shared" si="6"/>
        <v>-</v>
      </c>
      <c r="AX6" s="21">
        <f t="shared" si="6"/>
        <v>127.94</v>
      </c>
      <c r="AY6" s="21">
        <f t="shared" si="6"/>
        <v>144.71</v>
      </c>
      <c r="AZ6" s="21" t="str">
        <f t="shared" si="6"/>
        <v>-</v>
      </c>
      <c r="BA6" s="21" t="str">
        <f t="shared" si="6"/>
        <v>-</v>
      </c>
      <c r="BB6" s="21" t="str">
        <f t="shared" si="6"/>
        <v>-</v>
      </c>
      <c r="BC6" s="21">
        <f t="shared" si="6"/>
        <v>56.53</v>
      </c>
      <c r="BD6" s="21">
        <f t="shared" si="6"/>
        <v>59.66</v>
      </c>
      <c r="BE6" s="20" t="str">
        <f>IF(BE7="","",IF(BE7="-","【-】","【"&amp;SUBSTITUTE(TEXT(BE7,"#,##0.00"),"-","△")&amp;"】"))</f>
        <v>【61.46】</v>
      </c>
      <c r="BF6" s="21" t="str">
        <f>IF(BF7="",NA(),BF7)</f>
        <v>-</v>
      </c>
      <c r="BG6" s="21" t="str">
        <f t="shared" ref="BG6:BO6" si="7">IF(BG7="",NA(),BG7)</f>
        <v>-</v>
      </c>
      <c r="BH6" s="21" t="str">
        <f t="shared" si="7"/>
        <v>-</v>
      </c>
      <c r="BI6" s="21">
        <f t="shared" si="7"/>
        <v>1280.24</v>
      </c>
      <c r="BJ6" s="21">
        <f t="shared" si="7"/>
        <v>1200.8499999999999</v>
      </c>
      <c r="BK6" s="21" t="str">
        <f t="shared" si="7"/>
        <v>-</v>
      </c>
      <c r="BL6" s="21" t="str">
        <f t="shared" si="7"/>
        <v>-</v>
      </c>
      <c r="BM6" s="21" t="str">
        <f t="shared" si="7"/>
        <v>-</v>
      </c>
      <c r="BN6" s="21">
        <f t="shared" si="7"/>
        <v>1095.52</v>
      </c>
      <c r="BO6" s="21">
        <f t="shared" si="7"/>
        <v>1056.55</v>
      </c>
      <c r="BP6" s="20" t="str">
        <f>IF(BP7="","",IF(BP7="-","【-】","【"&amp;SUBSTITUTE(TEXT(BP7,"#,##0.00"),"-","△")&amp;"】"))</f>
        <v>【974.72】</v>
      </c>
      <c r="BQ6" s="21" t="str">
        <f>IF(BQ7="",NA(),BQ7)</f>
        <v>-</v>
      </c>
      <c r="BR6" s="21" t="str">
        <f t="shared" ref="BR6:BZ6" si="8">IF(BR7="",NA(),BR7)</f>
        <v>-</v>
      </c>
      <c r="BS6" s="21" t="str">
        <f t="shared" si="8"/>
        <v>-</v>
      </c>
      <c r="BT6" s="21">
        <f t="shared" si="8"/>
        <v>37.24</v>
      </c>
      <c r="BU6" s="21">
        <f t="shared" si="8"/>
        <v>35.25</v>
      </c>
      <c r="BV6" s="21" t="str">
        <f t="shared" si="8"/>
        <v>-</v>
      </c>
      <c r="BW6" s="21" t="str">
        <f t="shared" si="8"/>
        <v>-</v>
      </c>
      <c r="BX6" s="21" t="str">
        <f t="shared" si="8"/>
        <v>-</v>
      </c>
      <c r="BY6" s="21">
        <f t="shared" si="8"/>
        <v>39.64</v>
      </c>
      <c r="BZ6" s="21">
        <f t="shared" si="8"/>
        <v>40</v>
      </c>
      <c r="CA6" s="20" t="str">
        <f>IF(CA7="","",IF(CA7="-","【-】","【"&amp;SUBSTITUTE(TEXT(CA7,"#,##0.00"),"-","△")&amp;"】"))</f>
        <v>【44.22】</v>
      </c>
      <c r="CB6" s="21" t="str">
        <f>IF(CB7="",NA(),CB7)</f>
        <v>-</v>
      </c>
      <c r="CC6" s="21" t="str">
        <f t="shared" ref="CC6:CK6" si="9">IF(CC7="",NA(),CC7)</f>
        <v>-</v>
      </c>
      <c r="CD6" s="21" t="str">
        <f t="shared" si="9"/>
        <v>-</v>
      </c>
      <c r="CE6" s="21">
        <f t="shared" si="9"/>
        <v>402.09</v>
      </c>
      <c r="CF6" s="21">
        <f t="shared" si="9"/>
        <v>426.03</v>
      </c>
      <c r="CG6" s="21" t="str">
        <f t="shared" si="9"/>
        <v>-</v>
      </c>
      <c r="CH6" s="21" t="str">
        <f t="shared" si="9"/>
        <v>-</v>
      </c>
      <c r="CI6" s="21" t="str">
        <f t="shared" si="9"/>
        <v>-</v>
      </c>
      <c r="CJ6" s="21">
        <f t="shared" si="9"/>
        <v>449.72</v>
      </c>
      <c r="CK6" s="21">
        <f t="shared" si="9"/>
        <v>437.27</v>
      </c>
      <c r="CL6" s="20" t="str">
        <f>IF(CL7="","",IF(CL7="-","【-】","【"&amp;SUBSTITUTE(TEXT(CL7,"#,##0.00"),"-","△")&amp;"】"))</f>
        <v>【392.85】</v>
      </c>
      <c r="CM6" s="21" t="str">
        <f>IF(CM7="",NA(),CM7)</f>
        <v>-</v>
      </c>
      <c r="CN6" s="21" t="str">
        <f t="shared" ref="CN6:CV6" si="10">IF(CN7="",NA(),CN7)</f>
        <v>-</v>
      </c>
      <c r="CO6" s="21" t="str">
        <f t="shared" si="10"/>
        <v>-</v>
      </c>
      <c r="CP6" s="21">
        <f t="shared" si="10"/>
        <v>33.81</v>
      </c>
      <c r="CQ6" s="20">
        <f t="shared" si="10"/>
        <v>0</v>
      </c>
      <c r="CR6" s="21" t="str">
        <f t="shared" si="10"/>
        <v>-</v>
      </c>
      <c r="CS6" s="21" t="str">
        <f t="shared" si="10"/>
        <v>-</v>
      </c>
      <c r="CT6" s="21" t="str">
        <f t="shared" si="10"/>
        <v>-</v>
      </c>
      <c r="CU6" s="21">
        <f t="shared" si="10"/>
        <v>30.19</v>
      </c>
      <c r="CV6" s="21">
        <f t="shared" si="10"/>
        <v>28.77</v>
      </c>
      <c r="CW6" s="20" t="str">
        <f>IF(CW7="","",IF(CW7="-","【-】","【"&amp;SUBSTITUTE(TEXT(CW7,"#,##0.00"),"-","△")&amp;"】"))</f>
        <v>【32.23】</v>
      </c>
      <c r="CX6" s="21" t="str">
        <f>IF(CX7="",NA(),CX7)</f>
        <v>-</v>
      </c>
      <c r="CY6" s="21" t="str">
        <f t="shared" ref="CY6:DG6" si="11">IF(CY7="",NA(),CY7)</f>
        <v>-</v>
      </c>
      <c r="CZ6" s="21" t="str">
        <f t="shared" si="11"/>
        <v>-</v>
      </c>
      <c r="DA6" s="21">
        <f t="shared" si="11"/>
        <v>88.97</v>
      </c>
      <c r="DB6" s="21">
        <f t="shared" si="11"/>
        <v>88.73</v>
      </c>
      <c r="DC6" s="21" t="str">
        <f t="shared" si="11"/>
        <v>-</v>
      </c>
      <c r="DD6" s="21" t="str">
        <f t="shared" si="11"/>
        <v>-</v>
      </c>
      <c r="DE6" s="21" t="str">
        <f t="shared" si="11"/>
        <v>-</v>
      </c>
      <c r="DF6" s="21">
        <f t="shared" si="11"/>
        <v>79.09</v>
      </c>
      <c r="DG6" s="21">
        <f t="shared" si="11"/>
        <v>78.900000000000006</v>
      </c>
      <c r="DH6" s="20" t="str">
        <f>IF(DH7="","",IF(DH7="-","【-】","【"&amp;SUBSTITUTE(TEXT(DH7,"#,##0.00"),"-","△")&amp;"】"))</f>
        <v>【80.63】</v>
      </c>
      <c r="DI6" s="21" t="str">
        <f>IF(DI7="",NA(),DI7)</f>
        <v>-</v>
      </c>
      <c r="DJ6" s="21" t="str">
        <f t="shared" ref="DJ6:DR6" si="12">IF(DJ7="",NA(),DJ7)</f>
        <v>-</v>
      </c>
      <c r="DK6" s="21" t="str">
        <f t="shared" si="12"/>
        <v>-</v>
      </c>
      <c r="DL6" s="21">
        <f t="shared" si="12"/>
        <v>3.12</v>
      </c>
      <c r="DM6" s="21">
        <f t="shared" si="12"/>
        <v>6.24</v>
      </c>
      <c r="DN6" s="21" t="str">
        <f t="shared" si="12"/>
        <v>-</v>
      </c>
      <c r="DO6" s="21" t="str">
        <f t="shared" si="12"/>
        <v>-</v>
      </c>
      <c r="DP6" s="21" t="str">
        <f t="shared" si="12"/>
        <v>-</v>
      </c>
      <c r="DQ6" s="21">
        <f t="shared" si="12"/>
        <v>20.14</v>
      </c>
      <c r="DR6" s="21">
        <f t="shared" si="12"/>
        <v>23.17</v>
      </c>
      <c r="DS6" s="20" t="str">
        <f>IF(DS7="","",IF(DS7="-","【-】","【"&amp;SUBSTITUTE(TEXT(DS7,"#,##0.00"),"-","△")&amp;"】"))</f>
        <v>【26.28】</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1.6</v>
      </c>
      <c r="EN6" s="21">
        <f t="shared" si="14"/>
        <v>0.01</v>
      </c>
      <c r="EO6" s="20" t="str">
        <f>IF(EO7="","",IF(EO7="-","【-】","【"&amp;SUBSTITUTE(TEXT(EO7,"#,##0.00"),"-","△")&amp;"】"))</f>
        <v>【0.01】</v>
      </c>
    </row>
    <row r="7" spans="1:148" s="22" customFormat="1" x14ac:dyDescent="0.15">
      <c r="A7" s="14"/>
      <c r="B7" s="23">
        <v>2021</v>
      </c>
      <c r="C7" s="23">
        <v>262129</v>
      </c>
      <c r="D7" s="23">
        <v>46</v>
      </c>
      <c r="E7" s="23">
        <v>17</v>
      </c>
      <c r="F7" s="23">
        <v>6</v>
      </c>
      <c r="G7" s="23">
        <v>0</v>
      </c>
      <c r="H7" s="23" t="s">
        <v>96</v>
      </c>
      <c r="I7" s="23" t="s">
        <v>97</v>
      </c>
      <c r="J7" s="23" t="s">
        <v>98</v>
      </c>
      <c r="K7" s="23" t="s">
        <v>99</v>
      </c>
      <c r="L7" s="23" t="s">
        <v>100</v>
      </c>
      <c r="M7" s="23" t="s">
        <v>101</v>
      </c>
      <c r="N7" s="24" t="s">
        <v>102</v>
      </c>
      <c r="O7" s="24">
        <v>85.02</v>
      </c>
      <c r="P7" s="24">
        <v>0.27</v>
      </c>
      <c r="Q7" s="24">
        <v>97.48</v>
      </c>
      <c r="R7" s="24">
        <v>3196</v>
      </c>
      <c r="S7" s="24">
        <v>52845</v>
      </c>
      <c r="T7" s="24">
        <v>501.44</v>
      </c>
      <c r="U7" s="24">
        <v>105.39</v>
      </c>
      <c r="V7" s="24">
        <v>142</v>
      </c>
      <c r="W7" s="24">
        <v>0.03</v>
      </c>
      <c r="X7" s="24">
        <v>4733.33</v>
      </c>
      <c r="Y7" s="24" t="s">
        <v>102</v>
      </c>
      <c r="Z7" s="24" t="s">
        <v>102</v>
      </c>
      <c r="AA7" s="24" t="s">
        <v>102</v>
      </c>
      <c r="AB7" s="24">
        <v>123.2</v>
      </c>
      <c r="AC7" s="24">
        <v>94.12</v>
      </c>
      <c r="AD7" s="24" t="s">
        <v>102</v>
      </c>
      <c r="AE7" s="24" t="s">
        <v>102</v>
      </c>
      <c r="AF7" s="24" t="s">
        <v>102</v>
      </c>
      <c r="AG7" s="24">
        <v>101.18</v>
      </c>
      <c r="AH7" s="24">
        <v>99.89</v>
      </c>
      <c r="AI7" s="24">
        <v>98.64</v>
      </c>
      <c r="AJ7" s="24" t="s">
        <v>102</v>
      </c>
      <c r="AK7" s="24" t="s">
        <v>102</v>
      </c>
      <c r="AL7" s="24" t="s">
        <v>102</v>
      </c>
      <c r="AM7" s="24">
        <v>0</v>
      </c>
      <c r="AN7" s="24">
        <v>0</v>
      </c>
      <c r="AO7" s="24" t="s">
        <v>102</v>
      </c>
      <c r="AP7" s="24" t="s">
        <v>102</v>
      </c>
      <c r="AQ7" s="24" t="s">
        <v>102</v>
      </c>
      <c r="AR7" s="24">
        <v>140.63</v>
      </c>
      <c r="AS7" s="24">
        <v>163.84</v>
      </c>
      <c r="AT7" s="24">
        <v>102.08</v>
      </c>
      <c r="AU7" s="24" t="s">
        <v>102</v>
      </c>
      <c r="AV7" s="24" t="s">
        <v>102</v>
      </c>
      <c r="AW7" s="24" t="s">
        <v>102</v>
      </c>
      <c r="AX7" s="24">
        <v>127.94</v>
      </c>
      <c r="AY7" s="24">
        <v>144.71</v>
      </c>
      <c r="AZ7" s="24" t="s">
        <v>102</v>
      </c>
      <c r="BA7" s="24" t="s">
        <v>102</v>
      </c>
      <c r="BB7" s="24" t="s">
        <v>102</v>
      </c>
      <c r="BC7" s="24">
        <v>56.53</v>
      </c>
      <c r="BD7" s="24">
        <v>59.66</v>
      </c>
      <c r="BE7" s="24">
        <v>61.46</v>
      </c>
      <c r="BF7" s="24" t="s">
        <v>102</v>
      </c>
      <c r="BG7" s="24" t="s">
        <v>102</v>
      </c>
      <c r="BH7" s="24" t="s">
        <v>102</v>
      </c>
      <c r="BI7" s="24">
        <v>1280.24</v>
      </c>
      <c r="BJ7" s="24">
        <v>1200.8499999999999</v>
      </c>
      <c r="BK7" s="24" t="s">
        <v>102</v>
      </c>
      <c r="BL7" s="24" t="s">
        <v>102</v>
      </c>
      <c r="BM7" s="24" t="s">
        <v>102</v>
      </c>
      <c r="BN7" s="24">
        <v>1095.52</v>
      </c>
      <c r="BO7" s="24">
        <v>1056.55</v>
      </c>
      <c r="BP7" s="24">
        <v>974.72</v>
      </c>
      <c r="BQ7" s="24" t="s">
        <v>102</v>
      </c>
      <c r="BR7" s="24" t="s">
        <v>102</v>
      </c>
      <c r="BS7" s="24" t="s">
        <v>102</v>
      </c>
      <c r="BT7" s="24">
        <v>37.24</v>
      </c>
      <c r="BU7" s="24">
        <v>35.25</v>
      </c>
      <c r="BV7" s="24" t="s">
        <v>102</v>
      </c>
      <c r="BW7" s="24" t="s">
        <v>102</v>
      </c>
      <c r="BX7" s="24" t="s">
        <v>102</v>
      </c>
      <c r="BY7" s="24">
        <v>39.64</v>
      </c>
      <c r="BZ7" s="24">
        <v>40</v>
      </c>
      <c r="CA7" s="24">
        <v>44.22</v>
      </c>
      <c r="CB7" s="24" t="s">
        <v>102</v>
      </c>
      <c r="CC7" s="24" t="s">
        <v>102</v>
      </c>
      <c r="CD7" s="24" t="s">
        <v>102</v>
      </c>
      <c r="CE7" s="24">
        <v>402.09</v>
      </c>
      <c r="CF7" s="24">
        <v>426.03</v>
      </c>
      <c r="CG7" s="24" t="s">
        <v>102</v>
      </c>
      <c r="CH7" s="24" t="s">
        <v>102</v>
      </c>
      <c r="CI7" s="24" t="s">
        <v>102</v>
      </c>
      <c r="CJ7" s="24">
        <v>449.72</v>
      </c>
      <c r="CK7" s="24">
        <v>437.27</v>
      </c>
      <c r="CL7" s="24">
        <v>392.85</v>
      </c>
      <c r="CM7" s="24" t="s">
        <v>102</v>
      </c>
      <c r="CN7" s="24" t="s">
        <v>102</v>
      </c>
      <c r="CO7" s="24" t="s">
        <v>102</v>
      </c>
      <c r="CP7" s="24">
        <v>33.81</v>
      </c>
      <c r="CQ7" s="24">
        <v>0</v>
      </c>
      <c r="CR7" s="24" t="s">
        <v>102</v>
      </c>
      <c r="CS7" s="24" t="s">
        <v>102</v>
      </c>
      <c r="CT7" s="24" t="s">
        <v>102</v>
      </c>
      <c r="CU7" s="24">
        <v>30.19</v>
      </c>
      <c r="CV7" s="24">
        <v>28.77</v>
      </c>
      <c r="CW7" s="24">
        <v>32.229999999999997</v>
      </c>
      <c r="CX7" s="24" t="s">
        <v>102</v>
      </c>
      <c r="CY7" s="24" t="s">
        <v>102</v>
      </c>
      <c r="CZ7" s="24" t="s">
        <v>102</v>
      </c>
      <c r="DA7" s="24">
        <v>88.97</v>
      </c>
      <c r="DB7" s="24">
        <v>88.73</v>
      </c>
      <c r="DC7" s="24" t="s">
        <v>102</v>
      </c>
      <c r="DD7" s="24" t="s">
        <v>102</v>
      </c>
      <c r="DE7" s="24" t="s">
        <v>102</v>
      </c>
      <c r="DF7" s="24">
        <v>79.09</v>
      </c>
      <c r="DG7" s="24">
        <v>78.900000000000006</v>
      </c>
      <c r="DH7" s="24">
        <v>80.63</v>
      </c>
      <c r="DI7" s="24" t="s">
        <v>102</v>
      </c>
      <c r="DJ7" s="24" t="s">
        <v>102</v>
      </c>
      <c r="DK7" s="24" t="s">
        <v>102</v>
      </c>
      <c r="DL7" s="24">
        <v>3.12</v>
      </c>
      <c r="DM7" s="24">
        <v>6.24</v>
      </c>
      <c r="DN7" s="24" t="s">
        <v>102</v>
      </c>
      <c r="DO7" s="24" t="s">
        <v>102</v>
      </c>
      <c r="DP7" s="24" t="s">
        <v>102</v>
      </c>
      <c r="DQ7" s="24">
        <v>20.14</v>
      </c>
      <c r="DR7" s="24">
        <v>23.17</v>
      </c>
      <c r="DS7" s="24">
        <v>26.28</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1.6</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吉野 勝</cp:lastModifiedBy>
  <dcterms:created xsi:type="dcterms:W3CDTF">2023-01-12T23:47:36Z</dcterms:created>
  <dcterms:modified xsi:type="dcterms:W3CDTF">2023-01-30T08:47:14Z</dcterms:modified>
  <cp:category/>
</cp:coreProperties>
</file>