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Z:\上下水道部\経営企画整備課\01.経営企画整備課共通\60-02　調査報告（国・府等／下水道）\05　経営比較分析表（国策定・市課題分析）\R04（R03決算）\"/>
    </mc:Choice>
  </mc:AlternateContent>
  <xr:revisionPtr revIDLastSave="0" documentId="13_ncr:1_{77E2FFB4-2D62-4D2D-BD29-019AAB7452BD}" xr6:coauthVersionLast="36" xr6:coauthVersionMax="36" xr10:uidLastSave="{00000000-0000-0000-0000-000000000000}"/>
  <workbookProtection workbookAlgorithmName="SHA-512" workbookHashValue="3ki2vnN9u08jLxmGva/BesARnM+ZErqTXx9NLuLuchb+1zDyTpSq34c7ZrlWGoRCdKNsuFvtXgp5/093NlFS4g==" workbookSaltValue="PjHAkxRhXb1WPX3A7VYGGg=="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L10" i="4"/>
  <c r="AD10" i="4"/>
  <c r="W10" i="4"/>
  <c r="P10" i="4"/>
  <c r="B10" i="4"/>
  <c r="BB8" i="4"/>
  <c r="AT8" i="4"/>
  <c r="AD8" i="4"/>
  <c r="W8" i="4"/>
  <c r="I8" i="4"/>
  <c r="B8" i="4"/>
  <c r="B6" i="4"/>
</calcChain>
</file>

<file path=xl/sharedStrings.xml><?xml version="1.0" encoding="utf-8"?>
<sst xmlns="http://schemas.openxmlformats.org/spreadsheetml/2006/main" count="297" uniqueCount="117">
  <si>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</si>
  <si>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</si>
  <si>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</si>
  <si>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</si>
  <si>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</si>
  <si>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</si>
  <si>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</si>
  <si>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</si>
  <si>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</si>
  <si>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</si>
  <si>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</si>
  <si>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</si>
  <si>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</si>
  <si>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</si>
  <si>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</si>
  <si>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</si>
  <si>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</si>
  <si>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</si>
  <si>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</si>
  <si>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</si>
  <si>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</si>
  <si>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</si>
  <si>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</si>
  <si>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</si>
  <si>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</si>
  <si>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</si>
  <si>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</si>
  <si>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</si>
  <si>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</si>
  <si>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</si>
  <si>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</si>
  <si>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</si>
  <si>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</si>
  <si>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</si>
  <si>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</si>
  <si>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</si>
  <si>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</si>
  <si>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</si>
  <si>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</si>
  <si>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</si>
  <si>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</si>
  <si>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</si>
  <si>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</si>
  <si>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</si>
  <si>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</si>
  <si>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</si>
  <si>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</si>
  <si>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</si>
  <si>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</si>
  <si>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</si>
  <si>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</si>
  <si>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</si>
  <si>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</si>
  <si>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</si>
  <si>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</si>
  <si>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</si>
  <si>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</si>
  <si>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</si>
  <si>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</si>
  <si>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</si>
  <si>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</si>
  <si>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</si>
  <si>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</si>
  <si>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</si>
  <si>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</si>
  <si>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</si>
  <si>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</si>
  <si>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</si>
  <si>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</si>
  <si>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</si>
  <si>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</si>
  <si>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</si>
  <si>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</si>
  <si>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</si>
  <si>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</si>
  <si>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</si>
  <si>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</si>
  <si>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</si>
  <si>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</si>
  <si>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</si>
  <si>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</si>
  <si>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</si>
  <si>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</si>
  <si>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</si>
  <si>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</si>
  <si>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</si>
  <si>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</si>
  <si>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</si>
  <si>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</si>
  <si>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</si>
  <si>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</si>
  <si>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</si>
  <si>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</si>
  <si>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</si>
  <si>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</si>
  <si>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</si>
  <si>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京丹後市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</si>
  <si>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</si>
  <si>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</si>
  <si>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</si>
  <si>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</si>
  <si>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</si>
  <si>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</si>
  <si>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</si>
  <si>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</si>
  <si>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</si>
  <si>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</si>
  <si>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</si>
  <si>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</si>
  <si>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</si>
  <si>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</si>
  <si>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</si>
  <si>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</si>
  <si>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</si>
  <si>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農業集落排水処理事業は、市内に8処理区あり、令和3年度末での整備率は100％、水洗化率は88.9％である。
　平成23年度に最後の処理区の整備が完了した。水洗化率は前年度と比べ、0.4％増加し、類似団体平均値よりも高い数値となっている。
　水洗化率は増加しているものの、人口減少と高齢化により水洗化人口が減少し、有収水量が減少しており、施設の維持管理において一般会計からの繰入金に依存する状況となっている。
　さらには、未利用等平準化債を借りていることにより企業債残高が下がらないため、企業債残高対事業規模比率が類似団体平均と比較し高くなっており、経営の効率性の改善が必要である。</t>
    <phoneticPr fontId="4"/>
  </si>
  <si>
    <t>　平成4年に供用開始した処理場は令和3年度末で29年が経過し、他の処理施設の多くは20年以上が経過している中で、機械設備や電気設備の更新や修理が必要な時期を迎えることから、施設の維持管理計画を策定し、計画的に取り組んでいく必要がある。
　また、主要な設備の更新時期に来ている処理場においては、近隣の処理場との統合の費用を比較し、処理場の統合も検討する必要がある。</t>
    <phoneticPr fontId="4"/>
  </si>
  <si>
    <t>　人口減少による使用料収入の減少と施設の維持管理費の増加が見込まれることから、使用料の改定も検討していく必要がある。
　また、現在、和田野処理区の集落排水処理施設の網野処理区の公共下水道への統合事業（令和6年4月統合予定）を行っているが、今後も汚水処理施設の大規模改修を見据えながら、経営の効率化のために、更なる施設の統合も検討していく必要がある。
　なお、令和2年4月より、地方公営企業（法適用）へ移行している。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</si>
</sst>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0.02</c:v>
                </c:pt>
                <c:pt idx="4">
                  <c:v>0.02</c:v>
                </c:pt>
              </c:numCache>
            </c:numRef>
          </c:val>
          <c:extLst>
            <c:ext xmlns:c16="http://schemas.microsoft.com/office/drawing/2014/chart" uri="{C3380CC4-5D6E-409C-BE32-E72D297353CC}">
              <c16:uniqueId val="{00000000-90D8-4417-8BE4-A481BFCA7E4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0.25</c:v>
                </c:pt>
                <c:pt idx="4">
                  <c:v>0.05</c:v>
                </c:pt>
              </c:numCache>
            </c:numRef>
          </c:val>
          <c:smooth val="0"/>
          <c:extLst>
            <c:ext xmlns:c16="http://schemas.microsoft.com/office/drawing/2014/chart" uri="{C3380CC4-5D6E-409C-BE32-E72D297353CC}">
              <c16:uniqueId val="{00000001-90D8-4417-8BE4-A481BFCA7E4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55.9</c:v>
                </c:pt>
                <c:pt idx="4" formatCode="#,##0.00;&quot;△&quot;#,##0.00">
                  <c:v>0</c:v>
                </c:pt>
              </c:numCache>
            </c:numRef>
          </c:val>
          <c:extLst>
            <c:ext xmlns:c16="http://schemas.microsoft.com/office/drawing/2014/chart" uri="{C3380CC4-5D6E-409C-BE32-E72D297353CC}">
              <c16:uniqueId val="{00000000-D5CA-4EB0-96C8-75491CC8754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54.83</c:v>
                </c:pt>
                <c:pt idx="4">
                  <c:v>66.53</c:v>
                </c:pt>
              </c:numCache>
            </c:numRef>
          </c:val>
          <c:smooth val="0"/>
          <c:extLst>
            <c:ext xmlns:c16="http://schemas.microsoft.com/office/drawing/2014/chart" uri="{C3380CC4-5D6E-409C-BE32-E72D297353CC}">
              <c16:uniqueId val="{00000001-D5CA-4EB0-96C8-75491CC8754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88.5</c:v>
                </c:pt>
                <c:pt idx="4">
                  <c:v>88.87</c:v>
                </c:pt>
              </c:numCache>
            </c:numRef>
          </c:val>
          <c:extLst>
            <c:ext xmlns:c16="http://schemas.microsoft.com/office/drawing/2014/chart" uri="{C3380CC4-5D6E-409C-BE32-E72D297353CC}">
              <c16:uniqueId val="{00000000-32E7-43BA-AC43-1044ADC37CF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84.7</c:v>
                </c:pt>
                <c:pt idx="4">
                  <c:v>84.67</c:v>
                </c:pt>
              </c:numCache>
            </c:numRef>
          </c:val>
          <c:smooth val="0"/>
          <c:extLst>
            <c:ext xmlns:c16="http://schemas.microsoft.com/office/drawing/2014/chart" uri="{C3380CC4-5D6E-409C-BE32-E72D297353CC}">
              <c16:uniqueId val="{00000001-32E7-43BA-AC43-1044ADC37CF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112.76</c:v>
                </c:pt>
                <c:pt idx="4">
                  <c:v>98.12</c:v>
                </c:pt>
              </c:numCache>
            </c:numRef>
          </c:val>
          <c:extLst>
            <c:ext xmlns:c16="http://schemas.microsoft.com/office/drawing/2014/chart" uri="{C3380CC4-5D6E-409C-BE32-E72D297353CC}">
              <c16:uniqueId val="{00000000-7C35-4B92-AB35-CFEED2DEAD9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106.37</c:v>
                </c:pt>
                <c:pt idx="4">
                  <c:v>106.07</c:v>
                </c:pt>
              </c:numCache>
            </c:numRef>
          </c:val>
          <c:smooth val="0"/>
          <c:extLst>
            <c:ext xmlns:c16="http://schemas.microsoft.com/office/drawing/2014/chart" uri="{C3380CC4-5D6E-409C-BE32-E72D297353CC}">
              <c16:uniqueId val="{00000001-7C35-4B92-AB35-CFEED2DEAD9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3.64</c:v>
                </c:pt>
                <c:pt idx="4">
                  <c:v>7.26</c:v>
                </c:pt>
              </c:numCache>
            </c:numRef>
          </c:val>
          <c:extLst>
            <c:ext xmlns:c16="http://schemas.microsoft.com/office/drawing/2014/chart" uri="{C3380CC4-5D6E-409C-BE32-E72D297353CC}">
              <c16:uniqueId val="{00000000-9564-49AD-A763-0C6D68C6CA6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20.34</c:v>
                </c:pt>
                <c:pt idx="4">
                  <c:v>21.85</c:v>
                </c:pt>
              </c:numCache>
            </c:numRef>
          </c:val>
          <c:smooth val="0"/>
          <c:extLst>
            <c:ext xmlns:c16="http://schemas.microsoft.com/office/drawing/2014/chart" uri="{C3380CC4-5D6E-409C-BE32-E72D297353CC}">
              <c16:uniqueId val="{00000001-9564-49AD-A763-0C6D68C6CA6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AA4-4890-B1B1-C9ACC8772E5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8AA4-4890-B1B1-C9ACC8772E5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A05-4B05-96B4-ADF360A2C3D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139.02000000000001</c:v>
                </c:pt>
                <c:pt idx="4">
                  <c:v>132.04</c:v>
                </c:pt>
              </c:numCache>
            </c:numRef>
          </c:val>
          <c:smooth val="0"/>
          <c:extLst>
            <c:ext xmlns:c16="http://schemas.microsoft.com/office/drawing/2014/chart" uri="{C3380CC4-5D6E-409C-BE32-E72D297353CC}">
              <c16:uniqueId val="{00000001-9A05-4B05-96B4-ADF360A2C3D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30.47</c:v>
                </c:pt>
                <c:pt idx="4">
                  <c:v>38.619999999999997</c:v>
                </c:pt>
              </c:numCache>
            </c:numRef>
          </c:val>
          <c:extLst>
            <c:ext xmlns:c16="http://schemas.microsoft.com/office/drawing/2014/chart" uri="{C3380CC4-5D6E-409C-BE32-E72D297353CC}">
              <c16:uniqueId val="{00000000-1CEE-4816-B882-047EB40D27F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29.13</c:v>
                </c:pt>
                <c:pt idx="4">
                  <c:v>35.69</c:v>
                </c:pt>
              </c:numCache>
            </c:numRef>
          </c:val>
          <c:smooth val="0"/>
          <c:extLst>
            <c:ext xmlns:c16="http://schemas.microsoft.com/office/drawing/2014/chart" uri="{C3380CC4-5D6E-409C-BE32-E72D297353CC}">
              <c16:uniqueId val="{00000001-1CEE-4816-B882-047EB40D27F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1437.24</c:v>
                </c:pt>
                <c:pt idx="4">
                  <c:v>1355.95</c:v>
                </c:pt>
              </c:numCache>
            </c:numRef>
          </c:val>
          <c:extLst>
            <c:ext xmlns:c16="http://schemas.microsoft.com/office/drawing/2014/chart" uri="{C3380CC4-5D6E-409C-BE32-E72D297353CC}">
              <c16:uniqueId val="{00000000-95F9-48C6-B604-F005691F32D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867.83</c:v>
                </c:pt>
                <c:pt idx="4">
                  <c:v>791.76</c:v>
                </c:pt>
              </c:numCache>
            </c:numRef>
          </c:val>
          <c:smooth val="0"/>
          <c:extLst>
            <c:ext xmlns:c16="http://schemas.microsoft.com/office/drawing/2014/chart" uri="{C3380CC4-5D6E-409C-BE32-E72D297353CC}">
              <c16:uniqueId val="{00000001-95F9-48C6-B604-F005691F32D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78.790000000000006</c:v>
                </c:pt>
                <c:pt idx="4">
                  <c:v>77.760000000000005</c:v>
                </c:pt>
              </c:numCache>
            </c:numRef>
          </c:val>
          <c:extLst>
            <c:ext xmlns:c16="http://schemas.microsoft.com/office/drawing/2014/chart" uri="{C3380CC4-5D6E-409C-BE32-E72D297353CC}">
              <c16:uniqueId val="{00000000-F2E6-4191-A91D-ADC5582781D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57.08</c:v>
                </c:pt>
                <c:pt idx="4">
                  <c:v>56.26</c:v>
                </c:pt>
              </c:numCache>
            </c:numRef>
          </c:val>
          <c:smooth val="0"/>
          <c:extLst>
            <c:ext xmlns:c16="http://schemas.microsoft.com/office/drawing/2014/chart" uri="{C3380CC4-5D6E-409C-BE32-E72D297353CC}">
              <c16:uniqueId val="{00000001-F2E6-4191-A91D-ADC5582781D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191.29</c:v>
                </c:pt>
                <c:pt idx="4">
                  <c:v>193.91</c:v>
                </c:pt>
              </c:numCache>
            </c:numRef>
          </c:val>
          <c:extLst>
            <c:ext xmlns:c16="http://schemas.microsoft.com/office/drawing/2014/chart" uri="{C3380CC4-5D6E-409C-BE32-E72D297353CC}">
              <c16:uniqueId val="{00000000-31AC-48C8-96E1-7A2D8C9BB64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274.99</c:v>
                </c:pt>
                <c:pt idx="4">
                  <c:v>282.08999999999997</c:v>
                </c:pt>
              </c:numCache>
            </c:numRef>
          </c:val>
          <c:smooth val="0"/>
          <c:extLst>
            <c:ext xmlns:c16="http://schemas.microsoft.com/office/drawing/2014/chart" uri="{C3380CC4-5D6E-409C-BE32-E72D297353CC}">
              <c16:uniqueId val="{00000001-31AC-48C8-96E1-7A2D8C9BB64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28" zoomScaleNormal="100" workbookViewId="0">
      <selection activeCell="BK77" sqref="BK7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京都府　京丹後市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農業集落排水</v>
      </c>
      <c r="Q8" s="66"/>
      <c r="R8" s="66"/>
      <c r="S8" s="66"/>
      <c r="T8" s="66"/>
      <c r="U8" s="66"/>
      <c r="V8" s="66"/>
      <c r="W8" s="66" t="str">
        <f>データ!L6</f>
        <v>F2</v>
      </c>
      <c r="X8" s="66"/>
      <c r="Y8" s="66"/>
      <c r="Z8" s="66"/>
      <c r="AA8" s="66"/>
      <c r="AB8" s="66"/>
      <c r="AC8" s="66"/>
      <c r="AD8" s="67" t="str">
        <f>データ!$M$6</f>
        <v>非設置</v>
      </c>
      <c r="AE8" s="67"/>
      <c r="AF8" s="67"/>
      <c r="AG8" s="67"/>
      <c r="AH8" s="67"/>
      <c r="AI8" s="67"/>
      <c r="AJ8" s="67"/>
      <c r="AK8" s="3"/>
      <c r="AL8" s="55">
        <f>データ!S6</f>
        <v>52845</v>
      </c>
      <c r="AM8" s="55"/>
      <c r="AN8" s="55"/>
      <c r="AO8" s="55"/>
      <c r="AP8" s="55"/>
      <c r="AQ8" s="55"/>
      <c r="AR8" s="55"/>
      <c r="AS8" s="55"/>
      <c r="AT8" s="54">
        <f>データ!T6</f>
        <v>501.44</v>
      </c>
      <c r="AU8" s="54"/>
      <c r="AV8" s="54"/>
      <c r="AW8" s="54"/>
      <c r="AX8" s="54"/>
      <c r="AY8" s="54"/>
      <c r="AZ8" s="54"/>
      <c r="BA8" s="54"/>
      <c r="BB8" s="54">
        <f>データ!U6</f>
        <v>105.39</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f>データ!O6</f>
        <v>68.930000000000007</v>
      </c>
      <c r="J10" s="54"/>
      <c r="K10" s="54"/>
      <c r="L10" s="54"/>
      <c r="M10" s="54"/>
      <c r="N10" s="54"/>
      <c r="O10" s="54"/>
      <c r="P10" s="54">
        <f>データ!P6</f>
        <v>11.82</v>
      </c>
      <c r="Q10" s="54"/>
      <c r="R10" s="54"/>
      <c r="S10" s="54"/>
      <c r="T10" s="54"/>
      <c r="U10" s="54"/>
      <c r="V10" s="54"/>
      <c r="W10" s="54">
        <f>データ!Q6</f>
        <v>100.49</v>
      </c>
      <c r="X10" s="54"/>
      <c r="Y10" s="54"/>
      <c r="Z10" s="54"/>
      <c r="AA10" s="54"/>
      <c r="AB10" s="54"/>
      <c r="AC10" s="54"/>
      <c r="AD10" s="55">
        <f>データ!R6</f>
        <v>3196</v>
      </c>
      <c r="AE10" s="55"/>
      <c r="AF10" s="55"/>
      <c r="AG10" s="55"/>
      <c r="AH10" s="55"/>
      <c r="AI10" s="55"/>
      <c r="AJ10" s="55"/>
      <c r="AK10" s="2"/>
      <c r="AL10" s="55">
        <f>データ!V6</f>
        <v>6200</v>
      </c>
      <c r="AM10" s="55"/>
      <c r="AN10" s="55"/>
      <c r="AO10" s="55"/>
      <c r="AP10" s="55"/>
      <c r="AQ10" s="55"/>
      <c r="AR10" s="55"/>
      <c r="AS10" s="55"/>
      <c r="AT10" s="54">
        <f>データ!W6</f>
        <v>2.83</v>
      </c>
      <c r="AU10" s="54"/>
      <c r="AV10" s="54"/>
      <c r="AW10" s="54"/>
      <c r="AX10" s="54"/>
      <c r="AY10" s="54"/>
      <c r="AZ10" s="54"/>
      <c r="BA10" s="54"/>
      <c r="BB10" s="54">
        <f>データ!X6</f>
        <v>2190.81</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ZAEFeCWuiLxgg6Hr6cLaaCl1MXspdzCAevEk/oereShftYwFA7zrhXEh0jTX49frJCVpfvUUf0I4pi+LUXSX2A==" saltValue="byTEqxXg5Nlf2Ye7C38BF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262129</v>
      </c>
      <c r="D6" s="19">
        <f t="shared" si="3"/>
        <v>46</v>
      </c>
      <c r="E6" s="19">
        <f t="shared" si="3"/>
        <v>17</v>
      </c>
      <c r="F6" s="19">
        <f t="shared" si="3"/>
        <v>5</v>
      </c>
      <c r="G6" s="19">
        <f t="shared" si="3"/>
        <v>0</v>
      </c>
      <c r="H6" s="19" t="str">
        <f t="shared" si="3"/>
        <v>京都府　京丹後市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68.930000000000007</v>
      </c>
      <c r="P6" s="20">
        <f t="shared" si="3"/>
        <v>11.82</v>
      </c>
      <c r="Q6" s="20">
        <f t="shared" si="3"/>
        <v>100.49</v>
      </c>
      <c r="R6" s="20">
        <f t="shared" si="3"/>
        <v>3196</v>
      </c>
      <c r="S6" s="20">
        <f t="shared" si="3"/>
        <v>52845</v>
      </c>
      <c r="T6" s="20">
        <f t="shared" si="3"/>
        <v>501.44</v>
      </c>
      <c r="U6" s="20">
        <f t="shared" si="3"/>
        <v>105.39</v>
      </c>
      <c r="V6" s="20">
        <f t="shared" si="3"/>
        <v>6200</v>
      </c>
      <c r="W6" s="20">
        <f t="shared" si="3"/>
        <v>2.83</v>
      </c>
      <c r="X6" s="20">
        <f t="shared" si="3"/>
        <v>2190.81</v>
      </c>
      <c r="Y6" s="21" t="str">
        <f>IF(Y7="",NA(),Y7)</f>
        <v>-</v>
      </c>
      <c r="Z6" s="21" t="str">
        <f t="shared" ref="Z6:AH6" si="4">IF(Z7="",NA(),Z7)</f>
        <v>-</v>
      </c>
      <c r="AA6" s="21" t="str">
        <f t="shared" si="4"/>
        <v>-</v>
      </c>
      <c r="AB6" s="21">
        <f t="shared" si="4"/>
        <v>112.76</v>
      </c>
      <c r="AC6" s="21">
        <f t="shared" si="4"/>
        <v>98.12</v>
      </c>
      <c r="AD6" s="21" t="str">
        <f t="shared" si="4"/>
        <v>-</v>
      </c>
      <c r="AE6" s="21" t="str">
        <f t="shared" si="4"/>
        <v>-</v>
      </c>
      <c r="AF6" s="21" t="str">
        <f t="shared" si="4"/>
        <v>-</v>
      </c>
      <c r="AG6" s="21">
        <f t="shared" si="4"/>
        <v>106.37</v>
      </c>
      <c r="AH6" s="21">
        <f t="shared" si="4"/>
        <v>106.07</v>
      </c>
      <c r="AI6" s="20" t="str">
        <f>IF(AI7="","",IF(AI7="-","【-】","【"&amp;SUBSTITUTE(TEXT(AI7,"#,##0.00"),"-","△")&amp;"】"))</f>
        <v>【104.16】</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139.02000000000001</v>
      </c>
      <c r="AS6" s="21">
        <f t="shared" si="5"/>
        <v>132.04</v>
      </c>
      <c r="AT6" s="20" t="str">
        <f>IF(AT7="","",IF(AT7="-","【-】","【"&amp;SUBSTITUTE(TEXT(AT7,"#,##0.00"),"-","△")&amp;"】"))</f>
        <v>【128.23】</v>
      </c>
      <c r="AU6" s="21" t="str">
        <f>IF(AU7="",NA(),AU7)</f>
        <v>-</v>
      </c>
      <c r="AV6" s="21" t="str">
        <f t="shared" ref="AV6:BD6" si="6">IF(AV7="",NA(),AV7)</f>
        <v>-</v>
      </c>
      <c r="AW6" s="21" t="str">
        <f t="shared" si="6"/>
        <v>-</v>
      </c>
      <c r="AX6" s="21">
        <f t="shared" si="6"/>
        <v>30.47</v>
      </c>
      <c r="AY6" s="21">
        <f t="shared" si="6"/>
        <v>38.619999999999997</v>
      </c>
      <c r="AZ6" s="21" t="str">
        <f t="shared" si="6"/>
        <v>-</v>
      </c>
      <c r="BA6" s="21" t="str">
        <f t="shared" si="6"/>
        <v>-</v>
      </c>
      <c r="BB6" s="21" t="str">
        <f t="shared" si="6"/>
        <v>-</v>
      </c>
      <c r="BC6" s="21">
        <f t="shared" si="6"/>
        <v>29.13</v>
      </c>
      <c r="BD6" s="21">
        <f t="shared" si="6"/>
        <v>35.69</v>
      </c>
      <c r="BE6" s="20" t="str">
        <f>IF(BE7="","",IF(BE7="-","【-】","【"&amp;SUBSTITUTE(TEXT(BE7,"#,##0.00"),"-","△")&amp;"】"))</f>
        <v>【34.77】</v>
      </c>
      <c r="BF6" s="21" t="str">
        <f>IF(BF7="",NA(),BF7)</f>
        <v>-</v>
      </c>
      <c r="BG6" s="21" t="str">
        <f t="shared" ref="BG6:BO6" si="7">IF(BG7="",NA(),BG7)</f>
        <v>-</v>
      </c>
      <c r="BH6" s="21" t="str">
        <f t="shared" si="7"/>
        <v>-</v>
      </c>
      <c r="BI6" s="21">
        <f t="shared" si="7"/>
        <v>1437.24</v>
      </c>
      <c r="BJ6" s="21">
        <f t="shared" si="7"/>
        <v>1355.95</v>
      </c>
      <c r="BK6" s="21" t="str">
        <f t="shared" si="7"/>
        <v>-</v>
      </c>
      <c r="BL6" s="21" t="str">
        <f t="shared" si="7"/>
        <v>-</v>
      </c>
      <c r="BM6" s="21" t="str">
        <f t="shared" si="7"/>
        <v>-</v>
      </c>
      <c r="BN6" s="21">
        <f t="shared" si="7"/>
        <v>867.83</v>
      </c>
      <c r="BO6" s="21">
        <f t="shared" si="7"/>
        <v>791.76</v>
      </c>
      <c r="BP6" s="20" t="str">
        <f>IF(BP7="","",IF(BP7="-","【-】","【"&amp;SUBSTITUTE(TEXT(BP7,"#,##0.00"),"-","△")&amp;"】"))</f>
        <v>【786.37】</v>
      </c>
      <c r="BQ6" s="21" t="str">
        <f>IF(BQ7="",NA(),BQ7)</f>
        <v>-</v>
      </c>
      <c r="BR6" s="21" t="str">
        <f t="shared" ref="BR6:BZ6" si="8">IF(BR7="",NA(),BR7)</f>
        <v>-</v>
      </c>
      <c r="BS6" s="21" t="str">
        <f t="shared" si="8"/>
        <v>-</v>
      </c>
      <c r="BT6" s="21">
        <f t="shared" si="8"/>
        <v>78.790000000000006</v>
      </c>
      <c r="BU6" s="21">
        <f t="shared" si="8"/>
        <v>77.760000000000005</v>
      </c>
      <c r="BV6" s="21" t="str">
        <f t="shared" si="8"/>
        <v>-</v>
      </c>
      <c r="BW6" s="21" t="str">
        <f t="shared" si="8"/>
        <v>-</v>
      </c>
      <c r="BX6" s="21" t="str">
        <f t="shared" si="8"/>
        <v>-</v>
      </c>
      <c r="BY6" s="21">
        <f t="shared" si="8"/>
        <v>57.08</v>
      </c>
      <c r="BZ6" s="21">
        <f t="shared" si="8"/>
        <v>56.26</v>
      </c>
      <c r="CA6" s="20" t="str">
        <f>IF(CA7="","",IF(CA7="-","【-】","【"&amp;SUBSTITUTE(TEXT(CA7,"#,##0.00"),"-","△")&amp;"】"))</f>
        <v>【60.65】</v>
      </c>
      <c r="CB6" s="21" t="str">
        <f>IF(CB7="",NA(),CB7)</f>
        <v>-</v>
      </c>
      <c r="CC6" s="21" t="str">
        <f t="shared" ref="CC6:CK6" si="9">IF(CC7="",NA(),CC7)</f>
        <v>-</v>
      </c>
      <c r="CD6" s="21" t="str">
        <f t="shared" si="9"/>
        <v>-</v>
      </c>
      <c r="CE6" s="21">
        <f t="shared" si="9"/>
        <v>191.29</v>
      </c>
      <c r="CF6" s="21">
        <f t="shared" si="9"/>
        <v>193.91</v>
      </c>
      <c r="CG6" s="21" t="str">
        <f t="shared" si="9"/>
        <v>-</v>
      </c>
      <c r="CH6" s="21" t="str">
        <f t="shared" si="9"/>
        <v>-</v>
      </c>
      <c r="CI6" s="21" t="str">
        <f t="shared" si="9"/>
        <v>-</v>
      </c>
      <c r="CJ6" s="21">
        <f t="shared" si="9"/>
        <v>274.99</v>
      </c>
      <c r="CK6" s="21">
        <f t="shared" si="9"/>
        <v>282.08999999999997</v>
      </c>
      <c r="CL6" s="20" t="str">
        <f>IF(CL7="","",IF(CL7="-","【-】","【"&amp;SUBSTITUTE(TEXT(CL7,"#,##0.00"),"-","△")&amp;"】"))</f>
        <v>【256.97】</v>
      </c>
      <c r="CM6" s="21" t="str">
        <f>IF(CM7="",NA(),CM7)</f>
        <v>-</v>
      </c>
      <c r="CN6" s="21" t="str">
        <f t="shared" ref="CN6:CV6" si="10">IF(CN7="",NA(),CN7)</f>
        <v>-</v>
      </c>
      <c r="CO6" s="21" t="str">
        <f t="shared" si="10"/>
        <v>-</v>
      </c>
      <c r="CP6" s="21">
        <f t="shared" si="10"/>
        <v>55.9</v>
      </c>
      <c r="CQ6" s="20">
        <f t="shared" si="10"/>
        <v>0</v>
      </c>
      <c r="CR6" s="21" t="str">
        <f t="shared" si="10"/>
        <v>-</v>
      </c>
      <c r="CS6" s="21" t="str">
        <f t="shared" si="10"/>
        <v>-</v>
      </c>
      <c r="CT6" s="21" t="str">
        <f t="shared" si="10"/>
        <v>-</v>
      </c>
      <c r="CU6" s="21">
        <f t="shared" si="10"/>
        <v>54.83</v>
      </c>
      <c r="CV6" s="21">
        <f t="shared" si="10"/>
        <v>66.53</v>
      </c>
      <c r="CW6" s="20" t="str">
        <f>IF(CW7="","",IF(CW7="-","【-】","【"&amp;SUBSTITUTE(TEXT(CW7,"#,##0.00"),"-","△")&amp;"】"))</f>
        <v>【61.14】</v>
      </c>
      <c r="CX6" s="21" t="str">
        <f>IF(CX7="",NA(),CX7)</f>
        <v>-</v>
      </c>
      <c r="CY6" s="21" t="str">
        <f t="shared" ref="CY6:DG6" si="11">IF(CY7="",NA(),CY7)</f>
        <v>-</v>
      </c>
      <c r="CZ6" s="21" t="str">
        <f t="shared" si="11"/>
        <v>-</v>
      </c>
      <c r="DA6" s="21">
        <f t="shared" si="11"/>
        <v>88.5</v>
      </c>
      <c r="DB6" s="21">
        <f t="shared" si="11"/>
        <v>88.87</v>
      </c>
      <c r="DC6" s="21" t="str">
        <f t="shared" si="11"/>
        <v>-</v>
      </c>
      <c r="DD6" s="21" t="str">
        <f t="shared" si="11"/>
        <v>-</v>
      </c>
      <c r="DE6" s="21" t="str">
        <f t="shared" si="11"/>
        <v>-</v>
      </c>
      <c r="DF6" s="21">
        <f t="shared" si="11"/>
        <v>84.7</v>
      </c>
      <c r="DG6" s="21">
        <f t="shared" si="11"/>
        <v>84.67</v>
      </c>
      <c r="DH6" s="20" t="str">
        <f>IF(DH7="","",IF(DH7="-","【-】","【"&amp;SUBSTITUTE(TEXT(DH7,"#,##0.00"),"-","△")&amp;"】"))</f>
        <v>【86.91】</v>
      </c>
      <c r="DI6" s="21" t="str">
        <f>IF(DI7="",NA(),DI7)</f>
        <v>-</v>
      </c>
      <c r="DJ6" s="21" t="str">
        <f t="shared" ref="DJ6:DR6" si="12">IF(DJ7="",NA(),DJ7)</f>
        <v>-</v>
      </c>
      <c r="DK6" s="21" t="str">
        <f t="shared" si="12"/>
        <v>-</v>
      </c>
      <c r="DL6" s="21">
        <f t="shared" si="12"/>
        <v>3.64</v>
      </c>
      <c r="DM6" s="21">
        <f t="shared" si="12"/>
        <v>7.26</v>
      </c>
      <c r="DN6" s="21" t="str">
        <f t="shared" si="12"/>
        <v>-</v>
      </c>
      <c r="DO6" s="21" t="str">
        <f t="shared" si="12"/>
        <v>-</v>
      </c>
      <c r="DP6" s="21" t="str">
        <f t="shared" si="12"/>
        <v>-</v>
      </c>
      <c r="DQ6" s="21">
        <f t="shared" si="12"/>
        <v>20.34</v>
      </c>
      <c r="DR6" s="21">
        <f t="shared" si="12"/>
        <v>21.85</v>
      </c>
      <c r="DS6" s="20" t="str">
        <f>IF(DS7="","",IF(DS7="-","【-】","【"&amp;SUBSTITUTE(TEXT(DS7,"#,##0.00"),"-","△")&amp;"】"))</f>
        <v>【24.95】</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1">
        <f t="shared" si="14"/>
        <v>0.02</v>
      </c>
      <c r="EI6" s="21">
        <f t="shared" si="14"/>
        <v>0.02</v>
      </c>
      <c r="EJ6" s="21" t="str">
        <f t="shared" si="14"/>
        <v>-</v>
      </c>
      <c r="EK6" s="21" t="str">
        <f t="shared" si="14"/>
        <v>-</v>
      </c>
      <c r="EL6" s="21" t="str">
        <f t="shared" si="14"/>
        <v>-</v>
      </c>
      <c r="EM6" s="21">
        <f t="shared" si="14"/>
        <v>0.25</v>
      </c>
      <c r="EN6" s="21">
        <f t="shared" si="14"/>
        <v>0.05</v>
      </c>
      <c r="EO6" s="20" t="str">
        <f>IF(EO7="","",IF(EO7="-","【-】","【"&amp;SUBSTITUTE(TEXT(EO7,"#,##0.00"),"-","△")&amp;"】"))</f>
        <v>【0.03】</v>
      </c>
    </row>
    <row r="7" spans="1:148" s="22" customFormat="1" x14ac:dyDescent="0.15">
      <c r="A7" s="14"/>
      <c r="B7" s="23">
        <v>2021</v>
      </c>
      <c r="C7" s="23">
        <v>262129</v>
      </c>
      <c r="D7" s="23">
        <v>46</v>
      </c>
      <c r="E7" s="23">
        <v>17</v>
      </c>
      <c r="F7" s="23">
        <v>5</v>
      </c>
      <c r="G7" s="23">
        <v>0</v>
      </c>
      <c r="H7" s="23" t="s">
        <v>96</v>
      </c>
      <c r="I7" s="23" t="s">
        <v>97</v>
      </c>
      <c r="J7" s="23" t="s">
        <v>98</v>
      </c>
      <c r="K7" s="23" t="s">
        <v>99</v>
      </c>
      <c r="L7" s="23" t="s">
        <v>100</v>
      </c>
      <c r="M7" s="23" t="s">
        <v>101</v>
      </c>
      <c r="N7" s="24" t="s">
        <v>102</v>
      </c>
      <c r="O7" s="24">
        <v>68.930000000000007</v>
      </c>
      <c r="P7" s="24">
        <v>11.82</v>
      </c>
      <c r="Q7" s="24">
        <v>100.49</v>
      </c>
      <c r="R7" s="24">
        <v>3196</v>
      </c>
      <c r="S7" s="24">
        <v>52845</v>
      </c>
      <c r="T7" s="24">
        <v>501.44</v>
      </c>
      <c r="U7" s="24">
        <v>105.39</v>
      </c>
      <c r="V7" s="24">
        <v>6200</v>
      </c>
      <c r="W7" s="24">
        <v>2.83</v>
      </c>
      <c r="X7" s="24">
        <v>2190.81</v>
      </c>
      <c r="Y7" s="24" t="s">
        <v>102</v>
      </c>
      <c r="Z7" s="24" t="s">
        <v>102</v>
      </c>
      <c r="AA7" s="24" t="s">
        <v>102</v>
      </c>
      <c r="AB7" s="24">
        <v>112.76</v>
      </c>
      <c r="AC7" s="24">
        <v>98.12</v>
      </c>
      <c r="AD7" s="24" t="s">
        <v>102</v>
      </c>
      <c r="AE7" s="24" t="s">
        <v>102</v>
      </c>
      <c r="AF7" s="24" t="s">
        <v>102</v>
      </c>
      <c r="AG7" s="24">
        <v>106.37</v>
      </c>
      <c r="AH7" s="24">
        <v>106.07</v>
      </c>
      <c r="AI7" s="24">
        <v>104.16</v>
      </c>
      <c r="AJ7" s="24" t="s">
        <v>102</v>
      </c>
      <c r="AK7" s="24" t="s">
        <v>102</v>
      </c>
      <c r="AL7" s="24" t="s">
        <v>102</v>
      </c>
      <c r="AM7" s="24">
        <v>0</v>
      </c>
      <c r="AN7" s="24">
        <v>0</v>
      </c>
      <c r="AO7" s="24" t="s">
        <v>102</v>
      </c>
      <c r="AP7" s="24" t="s">
        <v>102</v>
      </c>
      <c r="AQ7" s="24" t="s">
        <v>102</v>
      </c>
      <c r="AR7" s="24">
        <v>139.02000000000001</v>
      </c>
      <c r="AS7" s="24">
        <v>132.04</v>
      </c>
      <c r="AT7" s="24">
        <v>128.22999999999999</v>
      </c>
      <c r="AU7" s="24" t="s">
        <v>102</v>
      </c>
      <c r="AV7" s="24" t="s">
        <v>102</v>
      </c>
      <c r="AW7" s="24" t="s">
        <v>102</v>
      </c>
      <c r="AX7" s="24">
        <v>30.47</v>
      </c>
      <c r="AY7" s="24">
        <v>38.619999999999997</v>
      </c>
      <c r="AZ7" s="24" t="s">
        <v>102</v>
      </c>
      <c r="BA7" s="24" t="s">
        <v>102</v>
      </c>
      <c r="BB7" s="24" t="s">
        <v>102</v>
      </c>
      <c r="BC7" s="24">
        <v>29.13</v>
      </c>
      <c r="BD7" s="24">
        <v>35.69</v>
      </c>
      <c r="BE7" s="24">
        <v>34.770000000000003</v>
      </c>
      <c r="BF7" s="24" t="s">
        <v>102</v>
      </c>
      <c r="BG7" s="24" t="s">
        <v>102</v>
      </c>
      <c r="BH7" s="24" t="s">
        <v>102</v>
      </c>
      <c r="BI7" s="24">
        <v>1437.24</v>
      </c>
      <c r="BJ7" s="24">
        <v>1355.95</v>
      </c>
      <c r="BK7" s="24" t="s">
        <v>102</v>
      </c>
      <c r="BL7" s="24" t="s">
        <v>102</v>
      </c>
      <c r="BM7" s="24" t="s">
        <v>102</v>
      </c>
      <c r="BN7" s="24">
        <v>867.83</v>
      </c>
      <c r="BO7" s="24">
        <v>791.76</v>
      </c>
      <c r="BP7" s="24">
        <v>786.37</v>
      </c>
      <c r="BQ7" s="24" t="s">
        <v>102</v>
      </c>
      <c r="BR7" s="24" t="s">
        <v>102</v>
      </c>
      <c r="BS7" s="24" t="s">
        <v>102</v>
      </c>
      <c r="BT7" s="24">
        <v>78.790000000000006</v>
      </c>
      <c r="BU7" s="24">
        <v>77.760000000000005</v>
      </c>
      <c r="BV7" s="24" t="s">
        <v>102</v>
      </c>
      <c r="BW7" s="24" t="s">
        <v>102</v>
      </c>
      <c r="BX7" s="24" t="s">
        <v>102</v>
      </c>
      <c r="BY7" s="24">
        <v>57.08</v>
      </c>
      <c r="BZ7" s="24">
        <v>56.26</v>
      </c>
      <c r="CA7" s="24">
        <v>60.65</v>
      </c>
      <c r="CB7" s="24" t="s">
        <v>102</v>
      </c>
      <c r="CC7" s="24" t="s">
        <v>102</v>
      </c>
      <c r="CD7" s="24" t="s">
        <v>102</v>
      </c>
      <c r="CE7" s="24">
        <v>191.29</v>
      </c>
      <c r="CF7" s="24">
        <v>193.91</v>
      </c>
      <c r="CG7" s="24" t="s">
        <v>102</v>
      </c>
      <c r="CH7" s="24" t="s">
        <v>102</v>
      </c>
      <c r="CI7" s="24" t="s">
        <v>102</v>
      </c>
      <c r="CJ7" s="24">
        <v>274.99</v>
      </c>
      <c r="CK7" s="24">
        <v>282.08999999999997</v>
      </c>
      <c r="CL7" s="24">
        <v>256.97000000000003</v>
      </c>
      <c r="CM7" s="24" t="s">
        <v>102</v>
      </c>
      <c r="CN7" s="24" t="s">
        <v>102</v>
      </c>
      <c r="CO7" s="24" t="s">
        <v>102</v>
      </c>
      <c r="CP7" s="24">
        <v>55.9</v>
      </c>
      <c r="CQ7" s="24">
        <v>0</v>
      </c>
      <c r="CR7" s="24" t="s">
        <v>102</v>
      </c>
      <c r="CS7" s="24" t="s">
        <v>102</v>
      </c>
      <c r="CT7" s="24" t="s">
        <v>102</v>
      </c>
      <c r="CU7" s="24">
        <v>54.83</v>
      </c>
      <c r="CV7" s="24">
        <v>66.53</v>
      </c>
      <c r="CW7" s="24">
        <v>61.14</v>
      </c>
      <c r="CX7" s="24" t="s">
        <v>102</v>
      </c>
      <c r="CY7" s="24" t="s">
        <v>102</v>
      </c>
      <c r="CZ7" s="24" t="s">
        <v>102</v>
      </c>
      <c r="DA7" s="24">
        <v>88.5</v>
      </c>
      <c r="DB7" s="24">
        <v>88.87</v>
      </c>
      <c r="DC7" s="24" t="s">
        <v>102</v>
      </c>
      <c r="DD7" s="24" t="s">
        <v>102</v>
      </c>
      <c r="DE7" s="24" t="s">
        <v>102</v>
      </c>
      <c r="DF7" s="24">
        <v>84.7</v>
      </c>
      <c r="DG7" s="24">
        <v>84.67</v>
      </c>
      <c r="DH7" s="24">
        <v>86.91</v>
      </c>
      <c r="DI7" s="24" t="s">
        <v>102</v>
      </c>
      <c r="DJ7" s="24" t="s">
        <v>102</v>
      </c>
      <c r="DK7" s="24" t="s">
        <v>102</v>
      </c>
      <c r="DL7" s="24">
        <v>3.64</v>
      </c>
      <c r="DM7" s="24">
        <v>7.26</v>
      </c>
      <c r="DN7" s="24" t="s">
        <v>102</v>
      </c>
      <c r="DO7" s="24" t="s">
        <v>102</v>
      </c>
      <c r="DP7" s="24" t="s">
        <v>102</v>
      </c>
      <c r="DQ7" s="24">
        <v>20.34</v>
      </c>
      <c r="DR7" s="24">
        <v>21.85</v>
      </c>
      <c r="DS7" s="24">
        <v>24.95</v>
      </c>
      <c r="DT7" s="24" t="s">
        <v>102</v>
      </c>
      <c r="DU7" s="24" t="s">
        <v>102</v>
      </c>
      <c r="DV7" s="24" t="s">
        <v>102</v>
      </c>
      <c r="DW7" s="24">
        <v>0</v>
      </c>
      <c r="DX7" s="24">
        <v>0</v>
      </c>
      <c r="DY7" s="24" t="s">
        <v>102</v>
      </c>
      <c r="DZ7" s="24" t="s">
        <v>102</v>
      </c>
      <c r="EA7" s="24" t="s">
        <v>102</v>
      </c>
      <c r="EB7" s="24">
        <v>0</v>
      </c>
      <c r="EC7" s="24">
        <v>0</v>
      </c>
      <c r="ED7" s="24">
        <v>0</v>
      </c>
      <c r="EE7" s="24" t="s">
        <v>102</v>
      </c>
      <c r="EF7" s="24" t="s">
        <v>102</v>
      </c>
      <c r="EG7" s="24" t="s">
        <v>102</v>
      </c>
      <c r="EH7" s="24">
        <v>0.02</v>
      </c>
      <c r="EI7" s="24">
        <v>0.02</v>
      </c>
      <c r="EJ7" s="24" t="s">
        <v>102</v>
      </c>
      <c r="EK7" s="24" t="s">
        <v>102</v>
      </c>
      <c r="EL7" s="24" t="s">
        <v>102</v>
      </c>
      <c r="EM7" s="24">
        <v>0.25</v>
      </c>
      <c r="EN7" s="24">
        <v>0.05</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吉野 勝</cp:lastModifiedBy>
  <dcterms:created xsi:type="dcterms:W3CDTF">2023-01-12T23:45:27Z</dcterms:created>
  <dcterms:modified xsi:type="dcterms:W3CDTF">2023-01-30T08:46:09Z</dcterms:modified>
  <cp:category/>
</cp:coreProperties>
</file>