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上下水道部\経営企画整備課\01.経営企画整備課共通\60-02　調査報告（国・府等／下水道）\05　経営比較分析表（国策定・市課題分析）\R04（R03決算）\"/>
    </mc:Choice>
  </mc:AlternateContent>
  <xr:revisionPtr revIDLastSave="0" documentId="13_ncr:1_{77E2FFB4-2D62-4D2D-BD29-019AAB7452BD}" xr6:coauthVersionLast="36" xr6:coauthVersionMax="36" xr10:uidLastSave="{00000000-0000-0000-0000-000000000000}"/>
  <workbookProtection workbookAlgorithmName="SHA-512" workbookHashValue="3ki2vnN9u08jLxmGva/BesARnM+ZErqTXx9NLuLuchb+1zDyTpSq34c7ZrlWGoRCdKNsuFvtXgp5/093NlFS4g==" workbookSaltValue="PjHAkxRhXb1WPX3A7VYGG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<sst xmlns="http://schemas.openxmlformats.org/spreadsheetml/2006/main" count="297" uniqueCount="117">
  <si>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</si>
  <si>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</si>
  <si>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</si>
  <si>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</si>
  <si>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</si>
  <si>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</si>
  <si>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</si>
  <si>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</si>
  <si>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</si>
  <si>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</si>
  <si>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</si>
  <si>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</si>
  <si>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</si>
  <si>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</si>
  <si>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</si>
  <si>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</si>
  <si>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</si>
  <si>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</si>
  <si>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</si>
  <si>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</si>
  <si>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</si>
  <si>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</si>
  <si>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</si>
  <si>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</si>
  <si>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</si>
  <si>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</si>
  <si>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</si>
  <si>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</si>
  <si>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</si>
  <si>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</si>
  <si>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</si>
  <si>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</si>
  <si>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</si>
  <si>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</si>
  <si>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</si>
  <si>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</si>
  <si>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</si>
  <si>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</si>
  <si>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</si>
  <si>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</si>
  <si>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</si>
  <si>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</si>
  <si>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</si>
  <si>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</si>
  <si>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</si>
  <si>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</si>
  <si>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</si>
  <si>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</si>
  <si>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</si>
  <si>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</si>
  <si>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</si>
  <si>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</si>
  <si>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</si>
  <si>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</si>
  <si>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</si>
  <si>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</si>
  <si>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</si>
  <si>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</si>
  <si>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</si>
  <si>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</si>
  <si>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</si>
  <si>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</si>
  <si>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</si>
  <si>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</si>
  <si>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</si>
  <si>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</si>
  <si>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</si>
  <si>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</si>
  <si>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</si>
  <si>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</si>
  <si>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</si>
  <si>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</si>
  <si>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</si>
  <si>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</si>
  <si>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</si>
  <si>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</si>
  <si>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</si>
  <si>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</si>
  <si>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</si>
  <si>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</si>
  <si>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</si>
  <si>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</si>
  <si>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</si>
  <si>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</si>
  <si>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</si>
  <si>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</si>
  <si>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</si>
  <si>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</si>
  <si>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</si>
  <si>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</si>
  <si>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</si>
  <si>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</si>
  <si>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</si>
  <si>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</si>
  <si>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</si>
  <si>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</si>
  <si>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</si>
  <si>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</si>
  <si>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</si>
  <si>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</si>
  <si>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</si>
  <si>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</si>
  <si>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</si>
  <si>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</si>
  <si>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</si>
  <si>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</si>
  <si>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</si>
  <si>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</si>
  <si>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</si>
  <si>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</si>
  <si>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</si>
  <si>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</si>
  <si>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</si>
  <si>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</si>
  <si>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農業集落排水処理事業は、市内に8処理区あり、令和3年度末での整備率は100％、水洗化率は88.9％である。
　平成23年度に最後の処理区の整備が完了した。水洗化率は前年度と比べ、0.4％増加し、類似団体平均値よりも高い数値となっている。
　水洗化率は増加しているものの、人口減少と高齢化により水洗化人口が減少し、有収水量が減少しており、施設の維持管理において一般会計からの繰入金に依存する状況となっている。
　さらには、未利用等平準化債を借りていることにより企業債残高が下がらないため、企業債残高対事業規模比率が類似団体平均と比較し高くなっており、経営の効率性の改善が必要である。</t>
    <phoneticPr fontId="4"/>
  </si>
  <si>
    <t>　平成4年に供用開始した処理場は令和3年度末で29年が経過し、他の処理施設の多くは20年以上が経過している中で、機械設備や電気設備の更新や修理が必要な時期を迎えることから、施設の維持管理計画を策定し、計画的に取り組んでいく必要がある。
　また、主要な設備の更新時期に来ている処理場においては、近隣の処理場との統合の費用を比較し、処理場の統合も検討する必要がある。</t>
    <phoneticPr fontId="4"/>
  </si>
  <si>
    <t>　人口減少による使用料収入の減少と施設の維持管理費の増加が見込まれることから、使用料の改定も検討していく必要がある。
　また、現在、和田野処理区の集落排水処理施設の網野処理区の公共下水道への統合事業（令和6年4月統合予定）を行っているが、今後も汚水処理施設の大規模改修を見据えながら、経営の効率化のために、更なる施設の統合も検討していく必要がある。
　なお、令和2年4月より、地方公営企業（法適用）へ移行している。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</si>
</sst>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0.02</c:v>
                </c:pt>
                <c:pt idx="4">
                  <c:v>0.02</c:v>
                </c:pt>
              </c:numCache>
            </c:numRef>
          </c:val>
          <c:extLst>
            <c:ext xmlns:c16="http://schemas.microsoft.com/office/drawing/2014/chart" uri="{C3380CC4-5D6E-409C-BE32-E72D297353CC}">
              <c16:uniqueId val="{00000000-90D8-4417-8BE4-A481BFCA7E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90D8-4417-8BE4-A481BFCA7E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112.76</c:v>
                </c:pt>
                <c:pt idx="4">
                  <c:v>98.12</c:v>
                </c:pt>
              </c:numCache>
            </c:numRef>
          </c:val>
          <c:extLst>
            <c:ext xmlns:c16="http://schemas.microsoft.com/office/drawing/2014/chart" uri="{C3380CC4-5D6E-409C-BE32-E72D297353CC}">
              <c16:uniqueId val="{00000000-7C35-4B92-AB35-CFEED2DEAD9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7C35-4B92-AB35-CFEED2DEAD9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3.64</c:v>
                </c:pt>
                <c:pt idx="4">
                  <c:v>7.26</c:v>
                </c:pt>
              </c:numCache>
            </c:numRef>
          </c:val>
          <c:extLst>
            <c:ext xmlns:c16="http://schemas.microsoft.com/office/drawing/2014/chart" uri="{C3380CC4-5D6E-409C-BE32-E72D297353CC}">
              <c16:uniqueId val="{00000000-9564-49AD-A763-0C6D68C6CA6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9564-49AD-A763-0C6D68C6CA6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AA4-4890-B1B1-C9ACC8772E5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AA4-4890-B1B1-C9ACC8772E5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A05-4B05-96B4-ADF360A2C3D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9A05-4B05-96B4-ADF360A2C3D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30.47</c:v>
                </c:pt>
                <c:pt idx="4">
                  <c:v>38.619999999999997</c:v>
                </c:pt>
              </c:numCache>
            </c:numRef>
          </c:val>
          <c:extLst>
            <c:ext xmlns:c16="http://schemas.microsoft.com/office/drawing/2014/chart" uri="{C3380CC4-5D6E-409C-BE32-E72D297353CC}">
              <c16:uniqueId val="{00000000-1CEE-4816-B882-047EB40D27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1CEE-4816-B882-047EB40D27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1437.24</c:v>
                </c:pt>
                <c:pt idx="4">
                  <c:v>1355.95</c:v>
                </c:pt>
              </c:numCache>
            </c:numRef>
          </c:val>
          <c:extLst>
            <c:ext xmlns:c16="http://schemas.microsoft.com/office/drawing/2014/chart" uri="{C3380CC4-5D6E-409C-BE32-E72D297353CC}">
              <c16:uniqueId val="{00000000-95F9-48C6-B604-F005691F32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95F9-48C6-B604-F005691F32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78.790000000000006</c:v>
                </c:pt>
                <c:pt idx="4">
                  <c:v>77.760000000000005</c:v>
                </c:pt>
              </c:numCache>
            </c:numRef>
          </c:val>
          <c:extLst>
            <c:ext xmlns:c16="http://schemas.microsoft.com/office/drawing/2014/chart" uri="{C3380CC4-5D6E-409C-BE32-E72D297353CC}">
              <c16:uniqueId val="{00000000-F2E6-4191-A91D-ADC5582781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F2E6-4191-A91D-ADC5582781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191.29</c:v>
                </c:pt>
                <c:pt idx="4">
                  <c:v>193.91</c:v>
                </c:pt>
              </c:numCache>
            </c:numRef>
          </c:val>
          <c:extLst>
            <c:ext xmlns:c16="http://schemas.microsoft.com/office/drawing/2014/chart" uri="{C3380CC4-5D6E-409C-BE32-E72D297353CC}">
              <c16:uniqueId val="{00000000-31AC-48C8-96E1-7A2D8C9BB64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31AC-48C8-96E1-7A2D8C9BB64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55.9</c:v>
                </c:pt>
                <c:pt idx="4" formatCode="#,##0.00;&quot;△&quot;#,##0.00">
                  <c:v>0</c:v>
                </c:pt>
              </c:numCache>
            </c:numRef>
          </c:val>
          <c:extLst>
            <c:ext xmlns:c16="http://schemas.microsoft.com/office/drawing/2014/chart" uri="{C3380CC4-5D6E-409C-BE32-E72D297353CC}">
              <c16:uniqueId val="{00000000-D5CA-4EB0-96C8-75491CC875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D5CA-4EB0-96C8-75491CC875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88.5</c:v>
                </c:pt>
                <c:pt idx="4">
                  <c:v>88.87</c:v>
                </c:pt>
              </c:numCache>
            </c:numRef>
          </c:val>
          <c:extLst>
            <c:ext xmlns:c16="http://schemas.microsoft.com/office/drawing/2014/chart" uri="{C3380CC4-5D6E-409C-BE32-E72D297353CC}">
              <c16:uniqueId val="{00000000-32E7-43BA-AC43-1044ADC37CF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32E7-43BA-AC43-1044ADC37CF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28" zoomScaleNormal="100" workbookViewId="0">
      <selection activeCell="BK77" sqref="BK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京都府　京丹後市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52845</v>
      </c>
      <c r="AM8" s="55"/>
      <c r="AN8" s="55"/>
      <c r="AO8" s="55"/>
      <c r="AP8" s="55"/>
      <c r="AQ8" s="55"/>
      <c r="AR8" s="55"/>
      <c r="AS8" s="55"/>
      <c r="AT8" s="54">
        <f>データ!T6</f>
        <v>501.44</v>
      </c>
      <c r="AU8" s="54"/>
      <c r="AV8" s="54"/>
      <c r="AW8" s="54"/>
      <c r="AX8" s="54"/>
      <c r="AY8" s="54"/>
      <c r="AZ8" s="54"/>
      <c r="BA8" s="54"/>
      <c r="BB8" s="54">
        <f>データ!U6</f>
        <v>105.39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68.930000000000007</v>
      </c>
      <c r="J10" s="54"/>
      <c r="K10" s="54"/>
      <c r="L10" s="54"/>
      <c r="M10" s="54"/>
      <c r="N10" s="54"/>
      <c r="O10" s="54"/>
      <c r="P10" s="54">
        <f>データ!P6</f>
        <v>11.82</v>
      </c>
      <c r="Q10" s="54"/>
      <c r="R10" s="54"/>
      <c r="S10" s="54"/>
      <c r="T10" s="54"/>
      <c r="U10" s="54"/>
      <c r="V10" s="54"/>
      <c r="W10" s="54">
        <f>データ!Q6</f>
        <v>100.49</v>
      </c>
      <c r="X10" s="54"/>
      <c r="Y10" s="54"/>
      <c r="Z10" s="54"/>
      <c r="AA10" s="54"/>
      <c r="AB10" s="54"/>
      <c r="AC10" s="54"/>
      <c r="AD10" s="55">
        <f>データ!R6</f>
        <v>3196</v>
      </c>
      <c r="AE10" s="55"/>
      <c r="AF10" s="55"/>
      <c r="AG10" s="55"/>
      <c r="AH10" s="55"/>
      <c r="AI10" s="55"/>
      <c r="AJ10" s="55"/>
      <c r="AK10" s="2"/>
      <c r="AL10" s="55">
        <f>データ!V6</f>
        <v>6200</v>
      </c>
      <c r="AM10" s="55"/>
      <c r="AN10" s="55"/>
      <c r="AO10" s="55"/>
      <c r="AP10" s="55"/>
      <c r="AQ10" s="55"/>
      <c r="AR10" s="55"/>
      <c r="AS10" s="55"/>
      <c r="AT10" s="54">
        <f>データ!W6</f>
        <v>2.83</v>
      </c>
      <c r="AU10" s="54"/>
      <c r="AV10" s="54"/>
      <c r="AW10" s="54"/>
      <c r="AX10" s="54"/>
      <c r="AY10" s="54"/>
      <c r="AZ10" s="54"/>
      <c r="BA10" s="54"/>
      <c r="BB10" s="54">
        <f>データ!X6</f>
        <v>2190.81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ZAEFeCWuiLxgg6Hr6cLaaCl1MXspdzCAevEk/oereShftYwFA7zrhXEh0jTX49frJCVpfvUUf0I4pi+LUXSX2A==" saltValue="byTEqxXg5Nlf2Ye7C38B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262129</v>
      </c>
      <c r="D6" s="19">
        <f t="shared" si="3"/>
        <v>46</v>
      </c>
      <c r="E6" s="19">
        <f t="shared" si="3"/>
        <v>17</v>
      </c>
      <c r="F6" s="19">
        <f t="shared" si="3"/>
        <v>5</v>
      </c>
      <c r="G6" s="19">
        <f t="shared" si="3"/>
        <v>0</v>
      </c>
      <c r="H6" s="19" t="str">
        <f t="shared" si="3"/>
        <v>京都府　京丹後市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68.930000000000007</v>
      </c>
      <c r="P6" s="20">
        <f t="shared" si="3"/>
        <v>11.82</v>
      </c>
      <c r="Q6" s="20">
        <f t="shared" si="3"/>
        <v>100.49</v>
      </c>
      <c r="R6" s="20">
        <f t="shared" si="3"/>
        <v>3196</v>
      </c>
      <c r="S6" s="20">
        <f t="shared" si="3"/>
        <v>52845</v>
      </c>
      <c r="T6" s="20">
        <f t="shared" si="3"/>
        <v>501.44</v>
      </c>
      <c r="U6" s="20">
        <f t="shared" si="3"/>
        <v>105.39</v>
      </c>
      <c r="V6" s="20">
        <f t="shared" si="3"/>
        <v>6200</v>
      </c>
      <c r="W6" s="20">
        <f t="shared" si="3"/>
        <v>2.83</v>
      </c>
      <c r="X6" s="20">
        <f t="shared" si="3"/>
        <v>2190.81</v>
      </c>
      <c r="Y6" s="21" t="str">
        <f>IF(Y7="",NA(),Y7)</f>
        <v>-</v>
      </c>
      <c r="Z6" s="21" t="str">
        <f t="shared" ref="Z6:AH6" si="4">IF(Z7="",NA(),Z7)</f>
        <v>-</v>
      </c>
      <c r="AA6" s="21" t="str">
        <f t="shared" si="4"/>
        <v>-</v>
      </c>
      <c r="AB6" s="21">
        <f t="shared" si="4"/>
        <v>112.76</v>
      </c>
      <c r="AC6" s="21">
        <f t="shared" si="4"/>
        <v>98.12</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30.47</v>
      </c>
      <c r="AY6" s="21">
        <f t="shared" si="6"/>
        <v>38.619999999999997</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1437.24</v>
      </c>
      <c r="BJ6" s="21">
        <f t="shared" si="7"/>
        <v>1355.95</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78.790000000000006</v>
      </c>
      <c r="BU6" s="21">
        <f t="shared" si="8"/>
        <v>77.760000000000005</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191.29</v>
      </c>
      <c r="CF6" s="21">
        <f t="shared" si="9"/>
        <v>193.91</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55.9</v>
      </c>
      <c r="CQ6" s="20">
        <f t="shared" si="10"/>
        <v>0</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88.5</v>
      </c>
      <c r="DB6" s="21">
        <f t="shared" si="11"/>
        <v>88.87</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3.64</v>
      </c>
      <c r="DM6" s="21">
        <f t="shared" si="12"/>
        <v>7.26</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1">
        <f t="shared" si="14"/>
        <v>0.02</v>
      </c>
      <c r="EI6" s="21">
        <f t="shared" si="14"/>
        <v>0.02</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262129</v>
      </c>
      <c r="D7" s="23">
        <v>46</v>
      </c>
      <c r="E7" s="23">
        <v>17</v>
      </c>
      <c r="F7" s="23">
        <v>5</v>
      </c>
      <c r="G7" s="23">
        <v>0</v>
      </c>
      <c r="H7" s="23" t="s">
        <v>96</v>
      </c>
      <c r="I7" s="23" t="s">
        <v>97</v>
      </c>
      <c r="J7" s="23" t="s">
        <v>98</v>
      </c>
      <c r="K7" s="23" t="s">
        <v>99</v>
      </c>
      <c r="L7" s="23" t="s">
        <v>100</v>
      </c>
      <c r="M7" s="23" t="s">
        <v>101</v>
      </c>
      <c r="N7" s="24" t="s">
        <v>102</v>
      </c>
      <c r="O7" s="24">
        <v>68.930000000000007</v>
      </c>
      <c r="P7" s="24">
        <v>11.82</v>
      </c>
      <c r="Q7" s="24">
        <v>100.49</v>
      </c>
      <c r="R7" s="24">
        <v>3196</v>
      </c>
      <c r="S7" s="24">
        <v>52845</v>
      </c>
      <c r="T7" s="24">
        <v>501.44</v>
      </c>
      <c r="U7" s="24">
        <v>105.39</v>
      </c>
      <c r="V7" s="24">
        <v>6200</v>
      </c>
      <c r="W7" s="24">
        <v>2.83</v>
      </c>
      <c r="X7" s="24">
        <v>2190.81</v>
      </c>
      <c r="Y7" s="24" t="s">
        <v>102</v>
      </c>
      <c r="Z7" s="24" t="s">
        <v>102</v>
      </c>
      <c r="AA7" s="24" t="s">
        <v>102</v>
      </c>
      <c r="AB7" s="24">
        <v>112.76</v>
      </c>
      <c r="AC7" s="24">
        <v>98.12</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30.47</v>
      </c>
      <c r="AY7" s="24">
        <v>38.619999999999997</v>
      </c>
      <c r="AZ7" s="24" t="s">
        <v>102</v>
      </c>
      <c r="BA7" s="24" t="s">
        <v>102</v>
      </c>
      <c r="BB7" s="24" t="s">
        <v>102</v>
      </c>
      <c r="BC7" s="24">
        <v>29.13</v>
      </c>
      <c r="BD7" s="24">
        <v>35.69</v>
      </c>
      <c r="BE7" s="24">
        <v>34.770000000000003</v>
      </c>
      <c r="BF7" s="24" t="s">
        <v>102</v>
      </c>
      <c r="BG7" s="24" t="s">
        <v>102</v>
      </c>
      <c r="BH7" s="24" t="s">
        <v>102</v>
      </c>
      <c r="BI7" s="24">
        <v>1437.24</v>
      </c>
      <c r="BJ7" s="24">
        <v>1355.95</v>
      </c>
      <c r="BK7" s="24" t="s">
        <v>102</v>
      </c>
      <c r="BL7" s="24" t="s">
        <v>102</v>
      </c>
      <c r="BM7" s="24" t="s">
        <v>102</v>
      </c>
      <c r="BN7" s="24">
        <v>867.83</v>
      </c>
      <c r="BO7" s="24">
        <v>791.76</v>
      </c>
      <c r="BP7" s="24">
        <v>786.37</v>
      </c>
      <c r="BQ7" s="24" t="s">
        <v>102</v>
      </c>
      <c r="BR7" s="24" t="s">
        <v>102</v>
      </c>
      <c r="BS7" s="24" t="s">
        <v>102</v>
      </c>
      <c r="BT7" s="24">
        <v>78.790000000000006</v>
      </c>
      <c r="BU7" s="24">
        <v>77.760000000000005</v>
      </c>
      <c r="BV7" s="24" t="s">
        <v>102</v>
      </c>
      <c r="BW7" s="24" t="s">
        <v>102</v>
      </c>
      <c r="BX7" s="24" t="s">
        <v>102</v>
      </c>
      <c r="BY7" s="24">
        <v>57.08</v>
      </c>
      <c r="BZ7" s="24">
        <v>56.26</v>
      </c>
      <c r="CA7" s="24">
        <v>60.65</v>
      </c>
      <c r="CB7" s="24" t="s">
        <v>102</v>
      </c>
      <c r="CC7" s="24" t="s">
        <v>102</v>
      </c>
      <c r="CD7" s="24" t="s">
        <v>102</v>
      </c>
      <c r="CE7" s="24">
        <v>191.29</v>
      </c>
      <c r="CF7" s="24">
        <v>193.91</v>
      </c>
      <c r="CG7" s="24" t="s">
        <v>102</v>
      </c>
      <c r="CH7" s="24" t="s">
        <v>102</v>
      </c>
      <c r="CI7" s="24" t="s">
        <v>102</v>
      </c>
      <c r="CJ7" s="24">
        <v>274.99</v>
      </c>
      <c r="CK7" s="24">
        <v>282.08999999999997</v>
      </c>
      <c r="CL7" s="24">
        <v>256.97000000000003</v>
      </c>
      <c r="CM7" s="24" t="s">
        <v>102</v>
      </c>
      <c r="CN7" s="24" t="s">
        <v>102</v>
      </c>
      <c r="CO7" s="24" t="s">
        <v>102</v>
      </c>
      <c r="CP7" s="24">
        <v>55.9</v>
      </c>
      <c r="CQ7" s="24">
        <v>0</v>
      </c>
      <c r="CR7" s="24" t="s">
        <v>102</v>
      </c>
      <c r="CS7" s="24" t="s">
        <v>102</v>
      </c>
      <c r="CT7" s="24" t="s">
        <v>102</v>
      </c>
      <c r="CU7" s="24">
        <v>54.83</v>
      </c>
      <c r="CV7" s="24">
        <v>66.53</v>
      </c>
      <c r="CW7" s="24">
        <v>61.14</v>
      </c>
      <c r="CX7" s="24" t="s">
        <v>102</v>
      </c>
      <c r="CY7" s="24" t="s">
        <v>102</v>
      </c>
      <c r="CZ7" s="24" t="s">
        <v>102</v>
      </c>
      <c r="DA7" s="24">
        <v>88.5</v>
      </c>
      <c r="DB7" s="24">
        <v>88.87</v>
      </c>
      <c r="DC7" s="24" t="s">
        <v>102</v>
      </c>
      <c r="DD7" s="24" t="s">
        <v>102</v>
      </c>
      <c r="DE7" s="24" t="s">
        <v>102</v>
      </c>
      <c r="DF7" s="24">
        <v>84.7</v>
      </c>
      <c r="DG7" s="24">
        <v>84.67</v>
      </c>
      <c r="DH7" s="24">
        <v>86.91</v>
      </c>
      <c r="DI7" s="24" t="s">
        <v>102</v>
      </c>
      <c r="DJ7" s="24" t="s">
        <v>102</v>
      </c>
      <c r="DK7" s="24" t="s">
        <v>102</v>
      </c>
      <c r="DL7" s="24">
        <v>3.64</v>
      </c>
      <c r="DM7" s="24">
        <v>7.26</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0.02</v>
      </c>
      <c r="EI7" s="24">
        <v>0.02</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吉野 勝</cp:lastModifiedBy>
  <dcterms:created xsi:type="dcterms:W3CDTF">2023-01-12T23:45:27Z</dcterms:created>
  <dcterms:modified xsi:type="dcterms:W3CDTF">2023-01-30T08:46:09Z</dcterms:modified>
  <cp:category/>
</cp:coreProperties>
</file>