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1 八幡市\"/>
    </mc:Choice>
  </mc:AlternateContent>
  <xr:revisionPtr revIDLastSave="0" documentId="13_ncr:1_{F1880D33-6B19-41D3-8D82-64FC3E7BB80B}" xr6:coauthVersionLast="36" xr6:coauthVersionMax="36" xr10:uidLastSave="{00000000-0000-0000-0000-000000000000}"/>
  <workbookProtection workbookAlgorithmName="SHA-512" workbookHashValue="CnveDM0Jn8xU86TZSookIK5azig94Ol694skFTOk7YvnZnBCvoM+4GudcNaDdbYT7ZAF1JDvFgJqwsR+rZlcJA==" workbookSaltValue="cp4I+FH9nb9uMF0mxf7mmQ==" workbookSpinCount="100000" lockStructure="1"/>
  <bookViews>
    <workbookView xWindow="0" yWindow="0" windowWidth="20496" windowHeight="75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CF10" i="4"/>
  <c r="B10" i="4"/>
  <c r="LJ8" i="4"/>
  <c r="JQ8" i="4"/>
  <c r="HX8" i="4"/>
  <c r="FJ8" i="4"/>
  <c r="DU8" i="4"/>
  <c r="AQ8" i="4"/>
  <c r="B8" i="4"/>
  <c r="B6" i="4"/>
  <c r="MI76" i="4" l="1"/>
  <c r="HJ51" i="4"/>
  <c r="MA30" i="4"/>
  <c r="CS30" i="4"/>
  <c r="BZ76" i="4"/>
  <c r="MA51" i="4"/>
  <c r="IT76" i="4"/>
  <c r="CS51" i="4"/>
  <c r="HJ30" i="4"/>
  <c r="C11" i="5"/>
  <c r="D11" i="5"/>
  <c r="E11" i="5"/>
  <c r="B11" i="5"/>
  <c r="BK76" i="4" l="1"/>
  <c r="LH51" i="4"/>
  <c r="BZ51" i="4"/>
  <c r="BZ30" i="4"/>
  <c r="LT76" i="4"/>
  <c r="GQ51" i="4"/>
  <c r="LH30" i="4"/>
  <c r="IE76" i="4"/>
  <c r="GQ30" i="4"/>
  <c r="BG30" i="4"/>
  <c r="HP76" i="4"/>
  <c r="BG51" i="4"/>
  <c r="AV76" i="4"/>
  <c r="KO51" i="4"/>
  <c r="LE76" i="4"/>
  <c r="KO30" i="4"/>
  <c r="FX51" i="4"/>
  <c r="FX30" i="4"/>
  <c r="KP76" i="4"/>
  <c r="HA76" i="4"/>
  <c r="AN51" i="4"/>
  <c r="FE30" i="4"/>
  <c r="AG76" i="4"/>
  <c r="JV30" i="4"/>
  <c r="AN30" i="4"/>
  <c r="JV51" i="4"/>
  <c r="FE51" i="4"/>
  <c r="KA76" i="4"/>
  <c r="EL51" i="4"/>
  <c r="JC30" i="4"/>
  <c r="GL76" i="4"/>
  <c r="U51" i="4"/>
  <c r="EL30" i="4"/>
  <c r="R76" i="4"/>
  <c r="JC51" i="4"/>
  <c r="U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<sst xmlns="http://schemas.openxmlformats.org/spreadsheetml/2006/main" count="278" uniqueCount="138">
  <si>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</si>
  <si>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</si>
  <si>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</si>
  <si>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</si>
  <si>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</si>
  <si>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</si>
  <si>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</si>
  <si>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</si>
  <si>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</si>
  <si>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</si>
  <si>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</si>
  <si>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</si>
  <si>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</si>
  <si>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</si>
  <si>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</si>
  <si>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</si>
  <si>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</si>
  <si>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</si>
  <si>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</si>
  <si>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</si>
  <si>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</si>
  <si>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</si>
  <si>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</si>
  <si>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</si>
  <si>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</si>
  <si>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</si>
  <si>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</si>
  <si>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</si>
  <si>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</si>
  <si>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</si>
  <si>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</si>
  <si>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</si>
  <si>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</si>
  <si>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</si>
  <si>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</si>
  <si>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</si>
  <si>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</si>
  <si>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</si>
  <si>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</si>
  <si>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</si>
  <si>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</si>
  <si>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</si>
  <si>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</si>
  <si>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</si>
  <si>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</si>
  <si>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</si>
  <si>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</si>
  <si>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</si>
  <si>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</si>
  <si>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</si>
  <si>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</si>
  <si>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</si>
  <si>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</si>
  <si>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</si>
  <si>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</si>
  <si>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</si>
  <si>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</si>
  <si>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</si>
  <si>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</si>
  <si>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</si>
  <si>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</si>
  <si>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</si>
  <si>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</si>
  <si>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</si>
  <si>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</si>
  <si>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</si>
  <si>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</si>
  <si>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</si>
  <si>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</si>
  <si>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</si>
  <si>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</si>
  <si>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</si>
  <si>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</si>
  <si>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</si>
  <si>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</si>
  <si>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</si>
  <si>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</si>
  <si>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</si>
  <si>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</si>
  <si>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</si>
  <si>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</si>
  <si>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</si>
  <si>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</si>
  <si>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</si>
  <si>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</si>
  <si>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</si>
  <si>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</si>
  <si>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</si>
  <si>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</si>
  <si>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</si>
  <si>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</si>
  <si>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</si>
  <si>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</si>
  <si>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</si>
  <si>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</si>
  <si>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</si>
  <si>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</si>
  <si>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</si>
  <si>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</si>
  <si>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</si>
  <si>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</si>
  <si>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</si>
  <si>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</si>
  <si>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</si>
  <si>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</si>
  <si>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</si>
  <si>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当該値(N-1)</t>
    <phoneticPr fontId="5"/>
  </si>
  <si>
    <t>当該値(N-3)</t>
    <phoneticPr fontId="5"/>
  </si>
  <si>
    <t>当該値(N-2)</t>
    <phoneticPr fontId="5"/>
  </si>
  <si>
    <t>当該値(N-3)</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</si>
  <si>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</si>
  <si>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</si>
  <si>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</si>
  <si>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</si>
  <si>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</si>
  <si>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</si>
  <si>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</si>
  <si>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</si>
  <si>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</si>
  <si>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</si>
  <si>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</si>
  <si>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</si>
  <si>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</si>
  <si>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</si>
  <si>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</si>
  <si>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</si>
  <si>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</si>
  <si>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</si>
  <si>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</si>
  <si>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</si>
  <si>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</si>
  <si>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</si>
  <si>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</si>
  <si>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</si>
  <si>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令和3年度の収支比率については、令和元年度から令和2年度の急激な落ち込みと比較して、比率低下は緩和された。また、料金収入が持ち直し増加した。
　要因としては、新型コロナウイルス感染症の影響から徐々に回復傾向にあったことが考えられる。</t>
    <rPh sb="1" eb="3">
      <t>レイワ</t>
    </rPh>
    <rPh sb="4" eb="6">
      <t>ネンド</t>
    </rPh>
    <rPh sb="7" eb="9">
      <t>シュウシ</t>
    </rPh>
    <rPh sb="9" eb="11">
      <t>ヒリツ</t>
    </rPh>
    <rPh sb="17" eb="19">
      <t>レイワ</t>
    </rPh>
    <rPh sb="19" eb="21">
      <t>ガンネン</t>
    </rPh>
    <rPh sb="21" eb="22">
      <t>ド</t>
    </rPh>
    <rPh sb="24" eb="26">
      <t>レイワ</t>
    </rPh>
    <rPh sb="27" eb="29">
      <t>ネンド</t>
    </rPh>
    <rPh sb="30" eb="32">
      <t>キュウゲキ</t>
    </rPh>
    <rPh sb="33" eb="34">
      <t>オ</t>
    </rPh>
    <rPh sb="35" eb="36">
      <t>コ</t>
    </rPh>
    <rPh sb="38" eb="40">
      <t>ヒカク</t>
    </rPh>
    <rPh sb="43" eb="45">
      <t>ヒリツ</t>
    </rPh>
    <rPh sb="45" eb="47">
      <t>テイカ</t>
    </rPh>
    <rPh sb="48" eb="50">
      <t>カンワ</t>
    </rPh>
    <rPh sb="57" eb="59">
      <t>リョウキン</t>
    </rPh>
    <rPh sb="59" eb="61">
      <t>シュウニュウ</t>
    </rPh>
    <rPh sb="62" eb="63">
      <t>モ</t>
    </rPh>
    <rPh sb="64" eb="65">
      <t>ナオ</t>
    </rPh>
    <rPh sb="66" eb="68">
      <t>ゾウカ</t>
    </rPh>
    <rPh sb="73" eb="75">
      <t>ヨウイン</t>
    </rPh>
    <rPh sb="80" eb="82">
      <t>シンガタ</t>
    </rPh>
    <rPh sb="89" eb="92">
      <t>カンセンショウ</t>
    </rPh>
    <rPh sb="93" eb="95">
      <t>エイキョウ</t>
    </rPh>
    <rPh sb="97" eb="99">
      <t>ジョジョ</t>
    </rPh>
    <rPh sb="100" eb="102">
      <t>カイフク</t>
    </rPh>
    <rPh sb="102" eb="104">
      <t>ケイコウ</t>
    </rPh>
    <rPh sb="111" eb="112">
      <t>カンガ</t>
    </rPh>
    <phoneticPr fontId="5"/>
  </si>
  <si>
    <t>　企業債の借り入れはないが、駐車場整備をしてから10年以上経過しており、今後の設備等の老朽化を見込んで、健全な運営を行っていくため、検討すべきところである。</t>
    <rPh sb="1" eb="3">
      <t>キギョウ</t>
    </rPh>
    <rPh sb="3" eb="4">
      <t>サイ</t>
    </rPh>
    <rPh sb="5" eb="6">
      <t>カ</t>
    </rPh>
    <rPh sb="7" eb="8">
      <t>イ</t>
    </rPh>
    <rPh sb="14" eb="17">
      <t>チュウシャジョウ</t>
    </rPh>
    <rPh sb="17" eb="19">
      <t>セイビ</t>
    </rPh>
    <rPh sb="26" eb="29">
      <t>ネンイジョウ</t>
    </rPh>
    <rPh sb="29" eb="31">
      <t>ケイカ</t>
    </rPh>
    <rPh sb="36" eb="38">
      <t>コンゴ</t>
    </rPh>
    <rPh sb="39" eb="41">
      <t>セツビ</t>
    </rPh>
    <rPh sb="41" eb="42">
      <t>トウ</t>
    </rPh>
    <rPh sb="43" eb="46">
      <t>ロウキュウカ</t>
    </rPh>
    <rPh sb="47" eb="49">
      <t>ミコ</t>
    </rPh>
    <rPh sb="52" eb="54">
      <t>ケンゼン</t>
    </rPh>
    <rPh sb="55" eb="57">
      <t>ウンエイ</t>
    </rPh>
    <rPh sb="58" eb="59">
      <t>オコナ</t>
    </rPh>
    <rPh sb="66" eb="68">
      <t>ケントウ</t>
    </rPh>
    <phoneticPr fontId="5"/>
  </si>
  <si>
    <t>　当該事業は黒字事業であり、令和3年度は新型コロナウイルスによる影響は緩和され、利用台数はほぼ横ばいで、料金収入が増加した。
　今後は、利用者が徐々に増加することが見込まれる。収支のバランスをとりながら、老朽化する設備等の更新について、対応を検討していく必要があると考える。
　</t>
    <rPh sb="1" eb="3">
      <t>トウガイ</t>
    </rPh>
    <rPh sb="3" eb="5">
      <t>ジギョウ</t>
    </rPh>
    <rPh sb="6" eb="8">
      <t>クロジ</t>
    </rPh>
    <rPh sb="8" eb="10">
      <t>ジギョウ</t>
    </rPh>
    <rPh sb="14" eb="16">
      <t>レイワ</t>
    </rPh>
    <rPh sb="17" eb="19">
      <t>ネンド</t>
    </rPh>
    <rPh sb="20" eb="22">
      <t>シンガタ</t>
    </rPh>
    <rPh sb="32" eb="34">
      <t>エイキョウ</t>
    </rPh>
    <rPh sb="35" eb="37">
      <t>カンワ</t>
    </rPh>
    <rPh sb="40" eb="42">
      <t>リヨウ</t>
    </rPh>
    <rPh sb="42" eb="44">
      <t>ダイスウ</t>
    </rPh>
    <rPh sb="47" eb="48">
      <t>ヨコ</t>
    </rPh>
    <rPh sb="52" eb="54">
      <t>リョウキン</t>
    </rPh>
    <rPh sb="54" eb="56">
      <t>シュウニュウ</t>
    </rPh>
    <rPh sb="57" eb="59">
      <t>ゾウカ</t>
    </rPh>
    <rPh sb="88" eb="90">
      <t>シュウシ</t>
    </rPh>
    <rPh sb="102" eb="105">
      <t>ロウキュウカ</t>
    </rPh>
    <rPh sb="107" eb="109">
      <t>セツビ</t>
    </rPh>
    <rPh sb="109" eb="110">
      <t>トウ</t>
    </rPh>
    <rPh sb="111" eb="113">
      <t>コウシン</t>
    </rPh>
    <rPh sb="118" eb="120">
      <t>タイオウ</t>
    </rPh>
    <rPh sb="121" eb="123">
      <t>ケントウ</t>
    </rPh>
    <rPh sb="127" eb="129">
      <t>ヒツヨウ</t>
    </rPh>
    <rPh sb="133" eb="134">
      <t>カンガ</t>
    </rPh>
    <phoneticPr fontId="5"/>
  </si>
  <si>
    <t>　令和3年度の利用台数は、前年度と比較してほぼ横ばい状態である。
　令和3年度は新型コロナウイルスによる外出制限が緩和され、近隣で行事がある際には利用者が増加し、1台あたりの滞在時間が長くなった。</t>
    <rPh sb="1" eb="3">
      <t>レイワ</t>
    </rPh>
    <rPh sb="4" eb="6">
      <t>ネンド</t>
    </rPh>
    <rPh sb="7" eb="9">
      <t>リヨウ</t>
    </rPh>
    <rPh sb="9" eb="11">
      <t>ダイスウ</t>
    </rPh>
    <rPh sb="13" eb="16">
      <t>ゼンネンド</t>
    </rPh>
    <rPh sb="17" eb="19">
      <t>ヒカク</t>
    </rPh>
    <rPh sb="23" eb="24">
      <t>ヨコ</t>
    </rPh>
    <rPh sb="26" eb="28">
      <t>ジョウタイ</t>
    </rPh>
    <rPh sb="62" eb="64">
      <t>キンリン</t>
    </rPh>
    <rPh sb="65" eb="67">
      <t>ギョウジ</t>
    </rPh>
    <rPh sb="70" eb="71">
      <t>サイ</t>
    </rPh>
    <rPh sb="73" eb="76">
      <t>リヨウシャ</t>
    </rPh>
    <rPh sb="77" eb="79">
      <t>ゾウカ</t>
    </rPh>
    <rPh sb="82" eb="83">
      <t>ダイ</t>
    </rPh>
    <rPh sb="87" eb="89">
      <t>タイザイ</t>
    </rPh>
    <rPh sb="89" eb="91">
      <t>ジカン</t>
    </rPh>
    <rPh sb="92" eb="93">
      <t>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</si>
</sst>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342.4</c:v>
                </c:pt>
                <c:pt idx="1">
                  <c:v>284.60000000000002</c:v>
                </c:pt>
                <c:pt idx="2">
                  <c:v>351.5</c:v>
                </c:pt>
                <c:pt idx="3">
                  <c:v>200.4</c:v>
                </c:pt>
                <c:pt idx="4">
                  <c:v>206.6</c:v>
                </c:pt>
              </c:numCache>
            </c:numRef>
          </c:val>
          <c:extLst>
            <c:ext xmlns:c16="http://schemas.microsoft.com/office/drawing/2014/chart" uri="{C3380CC4-5D6E-409C-BE32-E72D297353CC}">
              <c16:uniqueId val="{00000000-AC89-4657-8780-D5D99050BA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C89-4657-8780-D5D99050BA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62-4202-9774-EA19583A225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F62-4202-9774-EA19583A225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15C-4A17-ACFC-3B1FCA4F661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5C-4A17-ACFC-3B1FCA4F661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A54-4E27-9CF2-D2EF8C0B76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54-4E27-9CF2-D2EF8C0B76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57-40A3-A9CA-696AEDBDDB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B57-40A3-A9CA-696AEDBDDB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9C7-49D4-92ED-54C90279A2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D9C7-49D4-92ED-54C90279A2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112.5</c:v>
                </c:pt>
                <c:pt idx="1">
                  <c:v>91.7</c:v>
                </c:pt>
                <c:pt idx="2">
                  <c:v>91.7</c:v>
                </c:pt>
                <c:pt idx="3">
                  <c:v>61.1</c:v>
                </c:pt>
                <c:pt idx="4">
                  <c:v>61.1</c:v>
                </c:pt>
              </c:numCache>
            </c:numRef>
          </c:val>
          <c:extLst>
            <c:ext xmlns:c16="http://schemas.microsoft.com/office/drawing/2014/chart" uri="{C3380CC4-5D6E-409C-BE32-E72D297353CC}">
              <c16:uniqueId val="{00000000-3CBF-4D42-A9D0-356D3484DD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CBF-4D42-A9D0-356D3484DD6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70.8</c:v>
                </c:pt>
                <c:pt idx="1">
                  <c:v>64.900000000000006</c:v>
                </c:pt>
                <c:pt idx="2">
                  <c:v>71.5</c:v>
                </c:pt>
                <c:pt idx="3">
                  <c:v>50.1</c:v>
                </c:pt>
                <c:pt idx="4">
                  <c:v>51.6</c:v>
                </c:pt>
              </c:numCache>
            </c:numRef>
          </c:val>
          <c:extLst>
            <c:ext xmlns:c16="http://schemas.microsoft.com/office/drawing/2014/chart" uri="{C3380CC4-5D6E-409C-BE32-E72D297353CC}">
              <c16:uniqueId val="{00000000-4BAF-4455-810D-84CE40239F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BAF-4455-810D-84CE40239F3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9183</c:v>
                </c:pt>
                <c:pt idx="1">
                  <c:v>7632</c:v>
                </c:pt>
                <c:pt idx="2">
                  <c:v>8019</c:v>
                </c:pt>
                <c:pt idx="3">
                  <c:v>3355</c:v>
                </c:pt>
                <c:pt idx="4">
                  <c:v>3558</c:v>
                </c:pt>
              </c:numCache>
            </c:numRef>
          </c:val>
          <c:extLst>
            <c:ext xmlns:c16="http://schemas.microsoft.com/office/drawing/2014/chart" uri="{C3380CC4-5D6E-409C-BE32-E72D297353CC}">
              <c16:uniqueId val="{00000000-043B-4597-B778-5409BB57723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43B-4597-B778-5409BB57723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2" sqref="B2:NR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京都府八幡市　八幡市営駐車場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2380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342.4</v>
      </c>
      <c r="V31" s="116"/>
      <c r="W31" s="116"/>
      <c r="X31" s="116"/>
      <c r="Y31" s="116"/>
      <c r="Z31" s="116"/>
      <c r="AA31" s="116"/>
      <c r="AB31" s="116"/>
      <c r="AC31" s="116"/>
      <c r="AD31" s="116"/>
      <c r="AE31" s="116"/>
      <c r="AF31" s="116"/>
      <c r="AG31" s="116"/>
      <c r="AH31" s="116"/>
      <c r="AI31" s="116"/>
      <c r="AJ31" s="116"/>
      <c r="AK31" s="116"/>
      <c r="AL31" s="116"/>
      <c r="AM31" s="116"/>
      <c r="AN31" s="116">
        <f>データ!Z7</f>
        <v>284.60000000000002</v>
      </c>
      <c r="AO31" s="116"/>
      <c r="AP31" s="116"/>
      <c r="AQ31" s="116"/>
      <c r="AR31" s="116"/>
      <c r="AS31" s="116"/>
      <c r="AT31" s="116"/>
      <c r="AU31" s="116"/>
      <c r="AV31" s="116"/>
      <c r="AW31" s="116"/>
      <c r="AX31" s="116"/>
      <c r="AY31" s="116"/>
      <c r="AZ31" s="116"/>
      <c r="BA31" s="116"/>
      <c r="BB31" s="116"/>
      <c r="BC31" s="116"/>
      <c r="BD31" s="116"/>
      <c r="BE31" s="116"/>
      <c r="BF31" s="116"/>
      <c r="BG31" s="116">
        <f>データ!AA7</f>
        <v>351.5</v>
      </c>
      <c r="BH31" s="116"/>
      <c r="BI31" s="116"/>
      <c r="BJ31" s="116"/>
      <c r="BK31" s="116"/>
      <c r="BL31" s="116"/>
      <c r="BM31" s="116"/>
      <c r="BN31" s="116"/>
      <c r="BO31" s="116"/>
      <c r="BP31" s="116"/>
      <c r="BQ31" s="116"/>
      <c r="BR31" s="116"/>
      <c r="BS31" s="116"/>
      <c r="BT31" s="116"/>
      <c r="BU31" s="116"/>
      <c r="BV31" s="116"/>
      <c r="BW31" s="116"/>
      <c r="BX31" s="116"/>
      <c r="BY31" s="116"/>
      <c r="BZ31" s="116">
        <f>データ!AB7</f>
        <v>200.4</v>
      </c>
      <c r="CA31" s="116"/>
      <c r="CB31" s="116"/>
      <c r="CC31" s="116"/>
      <c r="CD31" s="116"/>
      <c r="CE31" s="116"/>
      <c r="CF31" s="116"/>
      <c r="CG31" s="116"/>
      <c r="CH31" s="116"/>
      <c r="CI31" s="116"/>
      <c r="CJ31" s="116"/>
      <c r="CK31" s="116"/>
      <c r="CL31" s="116"/>
      <c r="CM31" s="116"/>
      <c r="CN31" s="116"/>
      <c r="CO31" s="116"/>
      <c r="CP31" s="116"/>
      <c r="CQ31" s="116"/>
      <c r="CR31" s="116"/>
      <c r="CS31" s="116">
        <f>データ!AC7</f>
        <v>206.6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112.5</v>
      </c>
      <c r="JD31" s="111"/>
      <c r="JE31" s="111"/>
      <c r="JF31" s="111"/>
      <c r="JG31" s="111"/>
      <c r="JH31" s="111"/>
      <c r="JI31" s="111"/>
      <c r="JJ31" s="111"/>
      <c r="JK31" s="111"/>
      <c r="JL31" s="111"/>
      <c r="JM31" s="111"/>
      <c r="JN31" s="111"/>
      <c r="JO31" s="111"/>
      <c r="JP31" s="111"/>
      <c r="JQ31" s="111"/>
      <c r="JR31" s="111"/>
      <c r="JS31" s="111"/>
      <c r="JT31" s="111"/>
      <c r="JU31" s="112"/>
      <c r="JV31" s="110">
        <f>データ!DL7</f>
        <v>91.7</v>
      </c>
      <c r="JW31" s="111"/>
      <c r="JX31" s="111"/>
      <c r="JY31" s="111"/>
      <c r="JZ31" s="111"/>
      <c r="KA31" s="111"/>
      <c r="KB31" s="111"/>
      <c r="KC31" s="111"/>
      <c r="KD31" s="111"/>
      <c r="KE31" s="111"/>
      <c r="KF31" s="111"/>
      <c r="KG31" s="111"/>
      <c r="KH31" s="111"/>
      <c r="KI31" s="111"/>
      <c r="KJ31" s="111"/>
      <c r="KK31" s="111"/>
      <c r="KL31" s="111"/>
      <c r="KM31" s="111"/>
      <c r="KN31" s="112"/>
      <c r="KO31" s="110">
        <f>データ!DM7</f>
        <v>91.7</v>
      </c>
      <c r="KP31" s="111"/>
      <c r="KQ31" s="111"/>
      <c r="KR31" s="111"/>
      <c r="KS31" s="111"/>
      <c r="KT31" s="111"/>
      <c r="KU31" s="111"/>
      <c r="KV31" s="111"/>
      <c r="KW31" s="111"/>
      <c r="KX31" s="111"/>
      <c r="KY31" s="111"/>
      <c r="KZ31" s="111"/>
      <c r="LA31" s="111"/>
      <c r="LB31" s="111"/>
      <c r="LC31" s="111"/>
      <c r="LD31" s="111"/>
      <c r="LE31" s="111"/>
      <c r="LF31" s="111"/>
      <c r="LG31" s="112"/>
      <c r="LH31" s="110">
        <f>データ!DN7</f>
        <v>61.1</v>
      </c>
      <c r="LI31" s="111"/>
      <c r="LJ31" s="111"/>
      <c r="LK31" s="111"/>
      <c r="LL31" s="111"/>
      <c r="LM31" s="111"/>
      <c r="LN31" s="111"/>
      <c r="LO31" s="111"/>
      <c r="LP31" s="111"/>
      <c r="LQ31" s="111"/>
      <c r="LR31" s="111"/>
      <c r="LS31" s="111"/>
      <c r="LT31" s="111"/>
      <c r="LU31" s="111"/>
      <c r="LV31" s="111"/>
      <c r="LW31" s="111"/>
      <c r="LX31" s="111"/>
      <c r="LY31" s="111"/>
      <c r="LZ31" s="112"/>
      <c r="MA31" s="110">
        <f>データ!DO7</f>
        <v>61.1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70.8</v>
      </c>
      <c r="EM52" s="116"/>
      <c r="EN52" s="116"/>
      <c r="EO52" s="116"/>
      <c r="EP52" s="116"/>
      <c r="EQ52" s="116"/>
      <c r="ER52" s="116"/>
      <c r="ES52" s="116"/>
      <c r="ET52" s="116"/>
      <c r="EU52" s="116"/>
      <c r="EV52" s="116"/>
      <c r="EW52" s="116"/>
      <c r="EX52" s="116"/>
      <c r="EY52" s="116"/>
      <c r="EZ52" s="116"/>
      <c r="FA52" s="116"/>
      <c r="FB52" s="116"/>
      <c r="FC52" s="116"/>
      <c r="FD52" s="116"/>
      <c r="FE52" s="116">
        <f>データ!BG7</f>
        <v>64.900000000000006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71.5</v>
      </c>
      <c r="FY52" s="116"/>
      <c r="FZ52" s="116"/>
      <c r="GA52" s="116"/>
      <c r="GB52" s="116"/>
      <c r="GC52" s="116"/>
      <c r="GD52" s="116"/>
      <c r="GE52" s="116"/>
      <c r="GF52" s="116"/>
      <c r="GG52" s="116"/>
      <c r="GH52" s="116"/>
      <c r="GI52" s="116"/>
      <c r="GJ52" s="116"/>
      <c r="GK52" s="116"/>
      <c r="GL52" s="116"/>
      <c r="GM52" s="116"/>
      <c r="GN52" s="116"/>
      <c r="GO52" s="116"/>
      <c r="GP52" s="116"/>
      <c r="GQ52" s="116">
        <f>データ!BI7</f>
        <v>50.1</v>
      </c>
      <c r="GR52" s="116"/>
      <c r="GS52" s="116"/>
      <c r="GT52" s="116"/>
      <c r="GU52" s="116"/>
      <c r="GV52" s="116"/>
      <c r="GW52" s="116"/>
      <c r="GX52" s="116"/>
      <c r="GY52" s="116"/>
      <c r="GZ52" s="116"/>
      <c r="HA52" s="116"/>
      <c r="HB52" s="116"/>
      <c r="HC52" s="116"/>
      <c r="HD52" s="116"/>
      <c r="HE52" s="116"/>
      <c r="HF52" s="116"/>
      <c r="HG52" s="116"/>
      <c r="HH52" s="116"/>
      <c r="HI52" s="116"/>
      <c r="HJ52" s="116">
        <f>データ!BJ7</f>
        <v>51.6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9183</v>
      </c>
      <c r="JD52" s="120"/>
      <c r="JE52" s="120"/>
      <c r="JF52" s="120"/>
      <c r="JG52" s="120"/>
      <c r="JH52" s="120"/>
      <c r="JI52" s="120"/>
      <c r="JJ52" s="120"/>
      <c r="JK52" s="120"/>
      <c r="JL52" s="120"/>
      <c r="JM52" s="120"/>
      <c r="JN52" s="120"/>
      <c r="JO52" s="120"/>
      <c r="JP52" s="120"/>
      <c r="JQ52" s="120"/>
      <c r="JR52" s="120"/>
      <c r="JS52" s="120"/>
      <c r="JT52" s="120"/>
      <c r="JU52" s="120"/>
      <c r="JV52" s="120">
        <f>データ!BR7</f>
        <v>7632</v>
      </c>
      <c r="JW52" s="120"/>
      <c r="JX52" s="120"/>
      <c r="JY52" s="120"/>
      <c r="JZ52" s="120"/>
      <c r="KA52" s="120"/>
      <c r="KB52" s="120"/>
      <c r="KC52" s="120"/>
      <c r="KD52" s="120"/>
      <c r="KE52" s="120"/>
      <c r="KF52" s="120"/>
      <c r="KG52" s="120"/>
      <c r="KH52" s="120"/>
      <c r="KI52" s="120"/>
      <c r="KJ52" s="120"/>
      <c r="KK52" s="120"/>
      <c r="KL52" s="120"/>
      <c r="KM52" s="120"/>
      <c r="KN52" s="120"/>
      <c r="KO52" s="120">
        <f>データ!BS7</f>
        <v>8019</v>
      </c>
      <c r="KP52" s="120"/>
      <c r="KQ52" s="120"/>
      <c r="KR52" s="120"/>
      <c r="KS52" s="120"/>
      <c r="KT52" s="120"/>
      <c r="KU52" s="120"/>
      <c r="KV52" s="120"/>
      <c r="KW52" s="120"/>
      <c r="KX52" s="120"/>
      <c r="KY52" s="120"/>
      <c r="KZ52" s="120"/>
      <c r="LA52" s="120"/>
      <c r="LB52" s="120"/>
      <c r="LC52" s="120"/>
      <c r="LD52" s="120"/>
      <c r="LE52" s="120"/>
      <c r="LF52" s="120"/>
      <c r="LG52" s="120"/>
      <c r="LH52" s="120">
        <f>データ!BT7</f>
        <v>3355</v>
      </c>
      <c r="LI52" s="120"/>
      <c r="LJ52" s="120"/>
      <c r="LK52" s="120"/>
      <c r="LL52" s="120"/>
      <c r="LM52" s="120"/>
      <c r="LN52" s="120"/>
      <c r="LO52" s="120"/>
      <c r="LP52" s="120"/>
      <c r="LQ52" s="120"/>
      <c r="LR52" s="120"/>
      <c r="LS52" s="120"/>
      <c r="LT52" s="120"/>
      <c r="LU52" s="120"/>
      <c r="LV52" s="120"/>
      <c r="LW52" s="120"/>
      <c r="LX52" s="120"/>
      <c r="LY52" s="120"/>
      <c r="LZ52" s="120"/>
      <c r="MA52" s="120">
        <f>データ!BU7</f>
        <v>3558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75646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aO79AzBF3zThYXIUV7jhJQCc6kBeEihw1S9NZQZsZRDW8w/y/0/ScJLm7df70j6GlWzEXm8/pcE0gJa4eFuUQ==" saltValue="iD68GJu9H4Tmm4ofVXnhb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88</v>
      </c>
      <c r="AV5" s="47" t="s">
        <v>89</v>
      </c>
      <c r="AW5" s="47" t="s">
        <v>101</v>
      </c>
      <c r="AX5" s="47" t="s">
        <v>91</v>
      </c>
      <c r="AY5" s="47" t="s">
        <v>92</v>
      </c>
      <c r="AZ5" s="47" t="s">
        <v>93</v>
      </c>
      <c r="BA5" s="47" t="s">
        <v>94</v>
      </c>
      <c r="BB5" s="47" t="s">
        <v>95</v>
      </c>
      <c r="BC5" s="47" t="s">
        <v>96</v>
      </c>
      <c r="BD5" s="47" t="s">
        <v>97</v>
      </c>
      <c r="BE5" s="47" t="s">
        <v>98</v>
      </c>
      <c r="BF5" s="47" t="s">
        <v>103</v>
      </c>
      <c r="BG5" s="47" t="s">
        <v>89</v>
      </c>
      <c r="BH5" s="47" t="s">
        <v>101</v>
      </c>
      <c r="BI5" s="47" t="s">
        <v>104</v>
      </c>
      <c r="BJ5" s="47" t="s">
        <v>105</v>
      </c>
      <c r="BK5" s="47" t="s">
        <v>93</v>
      </c>
      <c r="BL5" s="47" t="s">
        <v>94</v>
      </c>
      <c r="BM5" s="47" t="s">
        <v>95</v>
      </c>
      <c r="BN5" s="47" t="s">
        <v>96</v>
      </c>
      <c r="BO5" s="47" t="s">
        <v>97</v>
      </c>
      <c r="BP5" s="47" t="s">
        <v>98</v>
      </c>
      <c r="BQ5" s="47" t="s">
        <v>99</v>
      </c>
      <c r="BR5" s="47" t="s">
        <v>89</v>
      </c>
      <c r="BS5" s="47" t="s">
        <v>101</v>
      </c>
      <c r="BT5" s="47" t="s">
        <v>106</v>
      </c>
      <c r="BU5" s="47" t="s">
        <v>92</v>
      </c>
      <c r="BV5" s="47" t="s">
        <v>93</v>
      </c>
      <c r="BW5" s="47" t="s">
        <v>94</v>
      </c>
      <c r="BX5" s="47" t="s">
        <v>95</v>
      </c>
      <c r="BY5" s="47" t="s">
        <v>96</v>
      </c>
      <c r="BZ5" s="47" t="s">
        <v>97</v>
      </c>
      <c r="CA5" s="47" t="s">
        <v>98</v>
      </c>
      <c r="CB5" s="47" t="s">
        <v>99</v>
      </c>
      <c r="CC5" s="47" t="s">
        <v>107</v>
      </c>
      <c r="CD5" s="47" t="s">
        <v>108</v>
      </c>
      <c r="CE5" s="47" t="s">
        <v>91</v>
      </c>
      <c r="CF5" s="47" t="s">
        <v>92</v>
      </c>
      <c r="CG5" s="47" t="s">
        <v>93</v>
      </c>
      <c r="CH5" s="47" t="s">
        <v>94</v>
      </c>
      <c r="CI5" s="47" t="s">
        <v>95</v>
      </c>
      <c r="CJ5" s="47" t="s">
        <v>96</v>
      </c>
      <c r="CK5" s="47" t="s">
        <v>97</v>
      </c>
      <c r="CL5" s="47" t="s">
        <v>98</v>
      </c>
      <c r="CM5" s="145"/>
      <c r="CN5" s="145"/>
      <c r="CO5" s="47" t="s">
        <v>99</v>
      </c>
      <c r="CP5" s="47" t="s">
        <v>109</v>
      </c>
      <c r="CQ5" s="47" t="s">
        <v>101</v>
      </c>
      <c r="CR5" s="47" t="s">
        <v>91</v>
      </c>
      <c r="CS5" s="47" t="s">
        <v>105</v>
      </c>
      <c r="CT5" s="47" t="s">
        <v>93</v>
      </c>
      <c r="CU5" s="47" t="s">
        <v>94</v>
      </c>
      <c r="CV5" s="47" t="s">
        <v>95</v>
      </c>
      <c r="CW5" s="47" t="s">
        <v>96</v>
      </c>
      <c r="CX5" s="47" t="s">
        <v>97</v>
      </c>
      <c r="CY5" s="47" t="s">
        <v>98</v>
      </c>
      <c r="CZ5" s="47" t="s">
        <v>110</v>
      </c>
      <c r="DA5" s="47" t="s">
        <v>100</v>
      </c>
      <c r="DB5" s="47" t="s">
        <v>90</v>
      </c>
      <c r="DC5" s="47" t="s">
        <v>91</v>
      </c>
      <c r="DD5" s="47" t="s">
        <v>92</v>
      </c>
      <c r="DE5" s="47" t="s">
        <v>93</v>
      </c>
      <c r="DF5" s="47" t="s">
        <v>94</v>
      </c>
      <c r="DG5" s="47" t="s">
        <v>95</v>
      </c>
      <c r="DH5" s="47" t="s">
        <v>96</v>
      </c>
      <c r="DI5" s="47" t="s">
        <v>97</v>
      </c>
      <c r="DJ5" s="47" t="s">
        <v>35</v>
      </c>
      <c r="DK5" s="47" t="s">
        <v>88</v>
      </c>
      <c r="DL5" s="47" t="s">
        <v>89</v>
      </c>
      <c r="DM5" s="47" t="s">
        <v>111</v>
      </c>
      <c r="DN5" s="47" t="s">
        <v>112</v>
      </c>
      <c r="DO5" s="47" t="s">
        <v>92</v>
      </c>
      <c r="DP5" s="47" t="s">
        <v>93</v>
      </c>
      <c r="DQ5" s="47" t="s">
        <v>94</v>
      </c>
      <c r="DR5" s="47" t="s">
        <v>95</v>
      </c>
      <c r="DS5" s="47" t="s">
        <v>96</v>
      </c>
      <c r="DT5" s="47" t="s">
        <v>97</v>
      </c>
      <c r="DU5" s="47" t="s">
        <v>98</v>
      </c>
    </row>
    <row r="6" spans="1:125" s="54" customFormat="1" x14ac:dyDescent="0.2">
      <c r="A6" s="37" t="s">
        <v>113</v>
      </c>
      <c r="B6" s="48">
        <f>B8</f>
        <v>2021</v>
      </c>
      <c r="C6" s="48">
        <f t="shared" ref="C6:X6" si="1">C8</f>
        <v>262102</v>
      </c>
      <c r="D6" s="48">
        <f t="shared" si="1"/>
        <v>47</v>
      </c>
      <c r="E6" s="48">
        <f t="shared" si="1"/>
        <v>14</v>
      </c>
      <c r="F6" s="48">
        <f t="shared" si="1"/>
        <v>0</v>
      </c>
      <c r="G6" s="48">
        <f t="shared" si="1"/>
        <v>1</v>
      </c>
      <c r="H6" s="48" t="str">
        <f>SUBSTITUTE(H8,"　","")</f>
        <v>京都府八幡市</v>
      </c>
      <c r="I6" s="48" t="str">
        <f t="shared" si="1"/>
        <v>八幡市営駐車場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38</v>
      </c>
      <c r="S6" s="50" t="str">
        <f t="shared" si="1"/>
        <v>駅</v>
      </c>
      <c r="T6" s="50" t="str">
        <f t="shared" si="1"/>
        <v>無</v>
      </c>
      <c r="U6" s="51">
        <f t="shared" si="1"/>
        <v>2380</v>
      </c>
      <c r="V6" s="51">
        <f t="shared" si="1"/>
        <v>72</v>
      </c>
      <c r="W6" s="51">
        <f t="shared" si="1"/>
        <v>100</v>
      </c>
      <c r="X6" s="50" t="str">
        <f t="shared" si="1"/>
        <v>無</v>
      </c>
      <c r="Y6" s="52">
        <f>IF(Y8="-",NA(),Y8)</f>
        <v>342.4</v>
      </c>
      <c r="Z6" s="52">
        <f t="shared" ref="Z6:AH6" si="2">IF(Z8="-",NA(),Z8)</f>
        <v>284.60000000000002</v>
      </c>
      <c r="AA6" s="52">
        <f t="shared" si="2"/>
        <v>351.5</v>
      </c>
      <c r="AB6" s="52">
        <f t="shared" si="2"/>
        <v>200.4</v>
      </c>
      <c r="AC6" s="52">
        <f t="shared" si="2"/>
        <v>206.6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70.8</v>
      </c>
      <c r="BG6" s="52">
        <f t="shared" ref="BG6:BO6" si="5">IF(BG8="-",NA(),BG8)</f>
        <v>64.900000000000006</v>
      </c>
      <c r="BH6" s="52">
        <f t="shared" si="5"/>
        <v>71.5</v>
      </c>
      <c r="BI6" s="52">
        <f t="shared" si="5"/>
        <v>50.1</v>
      </c>
      <c r="BJ6" s="52">
        <f t="shared" si="5"/>
        <v>51.6</v>
      </c>
      <c r="BK6" s="52">
        <f t="shared" si="5"/>
        <v>38.299999999999997</v>
      </c>
      <c r="BL6" s="52">
        <f t="shared" si="5"/>
        <v>30.4</v>
      </c>
      <c r="BM6" s="52">
        <f t="shared" si="5"/>
        <v>33.6</v>
      </c>
      <c r="BN6" s="52">
        <f t="shared" si="5"/>
        <v>-122.5</v>
      </c>
      <c r="BO6" s="52">
        <f t="shared" si="5"/>
        <v>8.5</v>
      </c>
      <c r="BP6" s="49" t="str">
        <f>IF(BP8="-","",IF(BP8="-","【-】","【"&amp;SUBSTITUTE(TEXT(BP8,"#,##0.0"),"-","△")&amp;"】"))</f>
        <v>【0.8】</v>
      </c>
      <c r="BQ6" s="53">
        <f>IF(BQ8="-",NA(),BQ8)</f>
        <v>9183</v>
      </c>
      <c r="BR6" s="53">
        <f t="shared" ref="BR6:BZ6" si="6">IF(BR8="-",NA(),BR8)</f>
        <v>7632</v>
      </c>
      <c r="BS6" s="53">
        <f t="shared" si="6"/>
        <v>8019</v>
      </c>
      <c r="BT6" s="53">
        <f t="shared" si="6"/>
        <v>3355</v>
      </c>
      <c r="BU6" s="53">
        <f t="shared" si="6"/>
        <v>3558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75646</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112.5</v>
      </c>
      <c r="DL6" s="52">
        <f t="shared" ref="DL6:DT6" si="9">IF(DL8="-",NA(),DL8)</f>
        <v>91.7</v>
      </c>
      <c r="DM6" s="52">
        <f t="shared" si="9"/>
        <v>91.7</v>
      </c>
      <c r="DN6" s="52">
        <f t="shared" si="9"/>
        <v>61.1</v>
      </c>
      <c r="DO6" s="52">
        <f t="shared" si="9"/>
        <v>61.1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115</v>
      </c>
      <c r="B7" s="48">
        <f t="shared" ref="B7:X7" si="10">B8</f>
        <v>2021</v>
      </c>
      <c r="C7" s="48">
        <f t="shared" si="10"/>
        <v>262102</v>
      </c>
      <c r="D7" s="48">
        <f t="shared" si="10"/>
        <v>47</v>
      </c>
      <c r="E7" s="48">
        <f t="shared" si="10"/>
        <v>14</v>
      </c>
      <c r="F7" s="48">
        <f t="shared" si="10"/>
        <v>0</v>
      </c>
      <c r="G7" s="48">
        <f t="shared" si="10"/>
        <v>1</v>
      </c>
      <c r="H7" s="48" t="str">
        <f t="shared" si="10"/>
        <v>京都府　八幡市</v>
      </c>
      <c r="I7" s="48" t="str">
        <f t="shared" si="10"/>
        <v>八幡市営駐車場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38</v>
      </c>
      <c r="S7" s="50" t="str">
        <f t="shared" si="10"/>
        <v>駅</v>
      </c>
      <c r="T7" s="50" t="str">
        <f t="shared" si="10"/>
        <v>無</v>
      </c>
      <c r="U7" s="51">
        <f t="shared" si="10"/>
        <v>2380</v>
      </c>
      <c r="V7" s="51">
        <f t="shared" si="10"/>
        <v>72</v>
      </c>
      <c r="W7" s="51">
        <f t="shared" si="10"/>
        <v>100</v>
      </c>
      <c r="X7" s="50" t="str">
        <f t="shared" si="10"/>
        <v>無</v>
      </c>
      <c r="Y7" s="52">
        <f>Y8</f>
        <v>342.4</v>
      </c>
      <c r="Z7" s="52">
        <f t="shared" ref="Z7:AH7" si="11">Z8</f>
        <v>284.60000000000002</v>
      </c>
      <c r="AA7" s="52">
        <f t="shared" si="11"/>
        <v>351.5</v>
      </c>
      <c r="AB7" s="52">
        <f t="shared" si="11"/>
        <v>200.4</v>
      </c>
      <c r="AC7" s="52">
        <f t="shared" si="11"/>
        <v>206.6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70.8</v>
      </c>
      <c r="BG7" s="52">
        <f t="shared" ref="BG7:BO7" si="14">BG8</f>
        <v>64.900000000000006</v>
      </c>
      <c r="BH7" s="52">
        <f t="shared" si="14"/>
        <v>71.5</v>
      </c>
      <c r="BI7" s="52">
        <f t="shared" si="14"/>
        <v>50.1</v>
      </c>
      <c r="BJ7" s="52">
        <f t="shared" si="14"/>
        <v>51.6</v>
      </c>
      <c r="BK7" s="52">
        <f t="shared" si="14"/>
        <v>38.299999999999997</v>
      </c>
      <c r="BL7" s="52">
        <f t="shared" si="14"/>
        <v>30.4</v>
      </c>
      <c r="BM7" s="52">
        <f t="shared" si="14"/>
        <v>33.6</v>
      </c>
      <c r="BN7" s="52">
        <f t="shared" si="14"/>
        <v>-122.5</v>
      </c>
      <c r="BO7" s="52">
        <f t="shared" si="14"/>
        <v>8.5</v>
      </c>
      <c r="BP7" s="49"/>
      <c r="BQ7" s="53">
        <f>BQ8</f>
        <v>9183</v>
      </c>
      <c r="BR7" s="53">
        <f t="shared" ref="BR7:BZ7" si="15">BR8</f>
        <v>7632</v>
      </c>
      <c r="BS7" s="53">
        <f t="shared" si="15"/>
        <v>8019</v>
      </c>
      <c r="BT7" s="53">
        <f t="shared" si="15"/>
        <v>3355</v>
      </c>
      <c r="BU7" s="53">
        <f t="shared" si="15"/>
        <v>3558</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114</v>
      </c>
      <c r="CL7" s="49"/>
      <c r="CM7" s="51">
        <f>CM8</f>
        <v>75646</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112.5</v>
      </c>
      <c r="DL7" s="52">
        <f t="shared" ref="DL7:DT7" si="17">DL8</f>
        <v>91.7</v>
      </c>
      <c r="DM7" s="52">
        <f t="shared" si="17"/>
        <v>91.7</v>
      </c>
      <c r="DN7" s="52">
        <f t="shared" si="17"/>
        <v>61.1</v>
      </c>
      <c r="DO7" s="52">
        <f t="shared" si="17"/>
        <v>61.1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262102</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38</v>
      </c>
      <c r="S8" s="57" t="s">
        <v>127</v>
      </c>
      <c r="T8" s="57" t="s">
        <v>128</v>
      </c>
      <c r="U8" s="58">
        <v>2380</v>
      </c>
      <c r="V8" s="58">
        <v>72</v>
      </c>
      <c r="W8" s="58">
        <v>100</v>
      </c>
      <c r="X8" s="57" t="s">
        <v>128</v>
      </c>
      <c r="Y8" s="59">
        <v>342.4</v>
      </c>
      <c r="Z8" s="59">
        <v>284.60000000000002</v>
      </c>
      <c r="AA8" s="59">
        <v>351.5</v>
      </c>
      <c r="AB8" s="59">
        <v>200.4</v>
      </c>
      <c r="AC8" s="59">
        <v>206.6</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70.8</v>
      </c>
      <c r="BG8" s="59">
        <v>64.900000000000006</v>
      </c>
      <c r="BH8" s="59">
        <v>71.5</v>
      </c>
      <c r="BI8" s="59">
        <v>50.1</v>
      </c>
      <c r="BJ8" s="59">
        <v>51.6</v>
      </c>
      <c r="BK8" s="59">
        <v>38.299999999999997</v>
      </c>
      <c r="BL8" s="59">
        <v>30.4</v>
      </c>
      <c r="BM8" s="59">
        <v>33.6</v>
      </c>
      <c r="BN8" s="59">
        <v>-122.5</v>
      </c>
      <c r="BO8" s="59">
        <v>8.5</v>
      </c>
      <c r="BP8" s="56">
        <v>0.8</v>
      </c>
      <c r="BQ8" s="60">
        <v>9183</v>
      </c>
      <c r="BR8" s="60">
        <v>7632</v>
      </c>
      <c r="BS8" s="60">
        <v>8019</v>
      </c>
      <c r="BT8" s="61">
        <v>3355</v>
      </c>
      <c r="BU8" s="61">
        <v>3558</v>
      </c>
      <c r="BV8" s="60">
        <v>7814</v>
      </c>
      <c r="BW8" s="60">
        <v>8183</v>
      </c>
      <c r="BX8" s="60">
        <v>7940</v>
      </c>
      <c r="BY8" s="60">
        <v>2576</v>
      </c>
      <c r="BZ8" s="60">
        <v>4153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75646</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58.4</v>
      </c>
      <c r="DF8" s="59">
        <v>83.1</v>
      </c>
      <c r="DG8" s="59">
        <v>54.4</v>
      </c>
      <c r="DH8" s="59">
        <v>70.3</v>
      </c>
      <c r="DI8" s="59">
        <v>70</v>
      </c>
      <c r="DJ8" s="56">
        <v>99.8</v>
      </c>
      <c r="DK8" s="59">
        <v>112.5</v>
      </c>
      <c r="DL8" s="59">
        <v>91.7</v>
      </c>
      <c r="DM8" s="59">
        <v>91.7</v>
      </c>
      <c r="DN8" s="59">
        <v>61.1</v>
      </c>
      <c r="DO8" s="59">
        <v>61.1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dcterms:created xsi:type="dcterms:W3CDTF">2022-12-09T03:28:27Z</dcterms:created>
  <dcterms:modified xsi:type="dcterms:W3CDTF">2023-02-09T00:24:09Z</dcterms:modified>
  <cp:category/>
</cp:coreProperties>
</file>