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L:\庶務計画係共有ファイル\メール保存\令和4年度\R5.1.12Fw 【京都府自治振興課】公営企業に係る「経営比較分析表」（令和３年度決算）の分析等について\"/>
    </mc:Choice>
  </mc:AlternateContent>
  <xr:revisionPtr revIDLastSave="0" documentId="13_ncr:1_{C0E30013-1C87-4643-BACB-CAB61BCD4D25}" xr6:coauthVersionLast="36" xr6:coauthVersionMax="36" xr10:uidLastSave="{00000000-0000-0000-0000-000000000000}"/>
  <workbookProtection workbookAlgorithmName="SHA-512" workbookHashValue="+ELb1kETPPu/Tj+uxtdXvZnxhvo/KxzgOrpbjRtP96gIe29sd0Z4803fL8Uvvwxx6N9XvCs6LUt7le8jFIcPmA==" workbookSaltValue="hEEKyzhciVpc1gF8jMQx2A==" workbookSpinCount="100000" lockStructure="1"/>
  <bookViews>
    <workbookView xWindow="0" yWindow="0" windowWidth="28800" windowHeight="12225" xr2:uid="{00000000-000D-0000-FFFF-FFFF00000000}"/>
  </bookViews>
  <sheets>
    <sheet name="法適用_下水道事業" sheetId="4" r:id="rId1"/>
    <sheet name="データ" sheetId="5" state="hidden" r:id="rId2"/>
  </sheet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B10" i="4"/>
  <c r="AT8" i="4"/>
  <c r="W8" i="4"/>
  <c r="P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<sst xmlns="http://schemas.openxmlformats.org/spreadsheetml/2006/main" count="236" uniqueCount="117">
  <si>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</si>
  <si>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</si>
  <si>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</si>
  <si>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</si>
  <si>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</si>
  <si>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</si>
  <si>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</si>
  <si>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</si>
  <si>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</si>
  <si>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</si>
  <si>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</si>
  <si>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</si>
  <si>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</si>
  <si>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</si>
  <si>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</si>
  <si>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</si>
  <si>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</si>
  <si>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</si>
  <si>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</si>
  <si>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</si>
  <si>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</si>
  <si>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</si>
  <si>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</si>
  <si>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</si>
  <si>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</si>
  <si>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</si>
  <si>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</si>
  <si>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</si>
  <si>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</si>
  <si>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</si>
  <si>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</si>
  <si>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</si>
  <si>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</si>
  <si>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</si>
  <si>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</si>
  <si>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</si>
  <si>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</si>
  <si>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</si>
  <si>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</si>
  <si>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</si>
  <si>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</si>
  <si>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</si>
  <si>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</si>
  <si>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</si>
  <si>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</si>
  <si>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</si>
  <si>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</si>
  <si>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</si>
  <si>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</si>
  <si>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</si>
  <si>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</si>
  <si>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</si>
  <si>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</si>
  <si>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</si>
  <si>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</si>
  <si>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</si>
  <si>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</si>
  <si>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</si>
  <si>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</si>
  <si>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</si>
  <si>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</si>
  <si>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</si>
  <si>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</si>
  <si>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</si>
  <si>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</si>
  <si>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</si>
  <si>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</si>
  <si>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</si>
  <si>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</si>
  <si>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</si>
  <si>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</si>
  <si>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</si>
  <si>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</si>
  <si>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</si>
  <si>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</si>
  <si>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</si>
  <si>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</si>
  <si>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</si>
  <si>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</si>
  <si>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</si>
  <si>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</si>
  <si>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</si>
  <si>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</si>
  <si>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</si>
  <si>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</si>
  <si>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</si>
  <si>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</si>
  <si>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</si>
  <si>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</si>
  <si>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</si>
  <si>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</si>
  <si>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</si>
  <si>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</si>
  <si>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</si>
  <si>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</si>
  <si>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</si>
  <si>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八幡市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</si>
  <si>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</si>
  <si>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</si>
  <si>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</si>
  <si>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</si>
  <si>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</si>
  <si>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</si>
  <si>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</si>
  <si>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</si>
  <si>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</si>
  <si>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</si>
  <si>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</si>
  <si>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</si>
  <si>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</si>
  <si>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</si>
  <si>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</si>
  <si>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</si>
  <si>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</si>
  <si>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平成22年度から管渠長寿命化計画により補助金等の財源確保と計画的な管渠の更新を行っており、令和3年度は第3期2年目であった。
　有形固定資産減価償却率は、平成22年に特別会計から公営企業会計へ移行した際の固定資産が償却後の残存価額で計上されていることから、低い数値で出て年々増加する形となっている。
　管渠改善率が近年低く出ているが、平成30年度策定のストックマネジメント計画に基づき、管渠は基本的に状態監視保全とし、定期的な点検や調査に基づき、劣化状況に応じて改築を行うこととしているためである。</t>
    <rPh sb="1" eb="3">
      <t>ヘイセイ</t>
    </rPh>
    <rPh sb="5" eb="7">
      <t>ネンド</t>
    </rPh>
    <rPh sb="9" eb="11">
      <t>カンキョ</t>
    </rPh>
    <rPh sb="11" eb="15">
      <t>チョウジュミョウカ</t>
    </rPh>
    <rPh sb="15" eb="17">
      <t>ケイカク</t>
    </rPh>
    <rPh sb="20" eb="23">
      <t>ホジョキン</t>
    </rPh>
    <rPh sb="23" eb="24">
      <t>トウ</t>
    </rPh>
    <rPh sb="25" eb="27">
      <t>ザイゲン</t>
    </rPh>
    <rPh sb="27" eb="29">
      <t>カクホ</t>
    </rPh>
    <rPh sb="30" eb="33">
      <t>ケイカクテキ</t>
    </rPh>
    <rPh sb="34" eb="36">
      <t>カンキョ</t>
    </rPh>
    <rPh sb="37" eb="39">
      <t>コウシン</t>
    </rPh>
    <rPh sb="40" eb="41">
      <t>オコナ</t>
    </rPh>
    <rPh sb="46" eb="48">
      <t>レイワ</t>
    </rPh>
    <rPh sb="49" eb="51">
      <t>ネンド</t>
    </rPh>
    <rPh sb="52" eb="53">
      <t>ダイ</t>
    </rPh>
    <rPh sb="54" eb="55">
      <t>キ</t>
    </rPh>
    <rPh sb="56" eb="58">
      <t>ネンメ</t>
    </rPh>
    <rPh sb="65" eb="67">
      <t>ユウケイ</t>
    </rPh>
    <rPh sb="67" eb="69">
      <t>コテイ</t>
    </rPh>
    <rPh sb="69" eb="71">
      <t>シサン</t>
    </rPh>
    <rPh sb="71" eb="73">
      <t>ゲンカ</t>
    </rPh>
    <rPh sb="73" eb="75">
      <t>ショウキャク</t>
    </rPh>
    <rPh sb="75" eb="76">
      <t>リツ</t>
    </rPh>
    <rPh sb="78" eb="80">
      <t>ヘイセイ</t>
    </rPh>
    <rPh sb="82" eb="83">
      <t>ネン</t>
    </rPh>
    <rPh sb="84" eb="86">
      <t>トクベツ</t>
    </rPh>
    <rPh sb="86" eb="88">
      <t>カイケイ</t>
    </rPh>
    <rPh sb="90" eb="92">
      <t>コウエイ</t>
    </rPh>
    <rPh sb="92" eb="94">
      <t>キギョウ</t>
    </rPh>
    <rPh sb="94" eb="96">
      <t>カイケイ</t>
    </rPh>
    <rPh sb="97" eb="99">
      <t>イコウ</t>
    </rPh>
    <rPh sb="101" eb="102">
      <t>サイ</t>
    </rPh>
    <rPh sb="103" eb="105">
      <t>コテイ</t>
    </rPh>
    <rPh sb="105" eb="107">
      <t>シサン</t>
    </rPh>
    <rPh sb="108" eb="110">
      <t>ショウキャク</t>
    </rPh>
    <rPh sb="110" eb="111">
      <t>ゴ</t>
    </rPh>
    <rPh sb="112" eb="114">
      <t>ザンゾン</t>
    </rPh>
    <rPh sb="114" eb="116">
      <t>カガク</t>
    </rPh>
    <rPh sb="117" eb="119">
      <t>ケイジョウ</t>
    </rPh>
    <rPh sb="129" eb="130">
      <t>ヒク</t>
    </rPh>
    <rPh sb="131" eb="133">
      <t>スウチ</t>
    </rPh>
    <rPh sb="134" eb="135">
      <t>デ</t>
    </rPh>
    <rPh sb="136" eb="138">
      <t>ネンネン</t>
    </rPh>
    <rPh sb="138" eb="140">
      <t>ゾウカ</t>
    </rPh>
    <rPh sb="142" eb="143">
      <t>カタチ</t>
    </rPh>
    <rPh sb="152" eb="154">
      <t>カンキョ</t>
    </rPh>
    <rPh sb="154" eb="156">
      <t>カイゼン</t>
    </rPh>
    <rPh sb="156" eb="157">
      <t>リツ</t>
    </rPh>
    <rPh sb="158" eb="160">
      <t>キンネン</t>
    </rPh>
    <rPh sb="160" eb="161">
      <t>ヒク</t>
    </rPh>
    <rPh sb="162" eb="163">
      <t>デ</t>
    </rPh>
    <rPh sb="168" eb="170">
      <t>ヘイセイ</t>
    </rPh>
    <rPh sb="172" eb="174">
      <t>ネンド</t>
    </rPh>
    <rPh sb="174" eb="176">
      <t>サクテイ</t>
    </rPh>
    <rPh sb="187" eb="189">
      <t>ケイカク</t>
    </rPh>
    <rPh sb="190" eb="191">
      <t>モト</t>
    </rPh>
    <rPh sb="194" eb="196">
      <t>カンキョ</t>
    </rPh>
    <rPh sb="197" eb="200">
      <t>キホンテキ</t>
    </rPh>
    <rPh sb="201" eb="203">
      <t>ジョウタイ</t>
    </rPh>
    <rPh sb="203" eb="205">
      <t>カンシ</t>
    </rPh>
    <rPh sb="205" eb="207">
      <t>ホゼン</t>
    </rPh>
    <rPh sb="210" eb="213">
      <t>テイキテキ</t>
    </rPh>
    <rPh sb="214" eb="216">
      <t>テンケン</t>
    </rPh>
    <rPh sb="217" eb="219">
      <t>チョウサ</t>
    </rPh>
    <rPh sb="220" eb="221">
      <t>モト</t>
    </rPh>
    <rPh sb="224" eb="226">
      <t>レッカ</t>
    </rPh>
    <rPh sb="226" eb="228">
      <t>ジョウキョウ</t>
    </rPh>
    <rPh sb="229" eb="230">
      <t>オウ</t>
    </rPh>
    <rPh sb="232" eb="234">
      <t>カイチク</t>
    </rPh>
    <rPh sb="235" eb="236">
      <t>オコナ</t>
    </rPh>
    <phoneticPr fontId="4"/>
  </si>
  <si>
    <t>　令和3年度は、人口減少等により有収水量が減少し下水道使用料収益が減収となった一方、委託料等の費用が増加した結果、経営の健全性を表す各数値は悪化している。ただし、経常収支比率は継続して100％を上回っている。
　今後、人口減少等により水需要の減少が進み、下水道使用料収益が減少していく一方で、老朽化した下水道施設の改築更新工事や耐震化工事にかかる経費、管渠や人孔等にかかる維持管理経費、京都府等に支出する流域下水道の維持管理負担金等の財源を確保していく必要がある。こうした状況を踏まえながら、令和2年度に策定した八幡市下水道事業経営戦略やその他各種計画に基づき、効果的・効率的な事業の執行と安定した事業運営に努めていく。</t>
    <rPh sb="1" eb="3">
      <t>レイワ</t>
    </rPh>
    <rPh sb="4" eb="6">
      <t>ネンド</t>
    </rPh>
    <rPh sb="8" eb="10">
      <t>ジンコウ</t>
    </rPh>
    <rPh sb="10" eb="12">
      <t>ゲンショウ</t>
    </rPh>
    <rPh sb="12" eb="13">
      <t>トウ</t>
    </rPh>
    <rPh sb="16" eb="18">
      <t>ユウシュウ</t>
    </rPh>
    <rPh sb="18" eb="20">
      <t>スイリョウ</t>
    </rPh>
    <rPh sb="21" eb="23">
      <t>ゲンショウ</t>
    </rPh>
    <rPh sb="24" eb="27">
      <t>ゲスイドウ</t>
    </rPh>
    <rPh sb="27" eb="30">
      <t>シヨウリョウ</t>
    </rPh>
    <rPh sb="30" eb="32">
      <t>シュウエキ</t>
    </rPh>
    <rPh sb="33" eb="35">
      <t>ゲンシュウ</t>
    </rPh>
    <rPh sb="39" eb="41">
      <t>イッポウ</t>
    </rPh>
    <rPh sb="42" eb="45">
      <t>イタクリョウ</t>
    </rPh>
    <rPh sb="45" eb="46">
      <t>トウ</t>
    </rPh>
    <rPh sb="47" eb="49">
      <t>ヒヨウ</t>
    </rPh>
    <rPh sb="50" eb="52">
      <t>ゾウカ</t>
    </rPh>
    <rPh sb="54" eb="56">
      <t>ケッカ</t>
    </rPh>
    <rPh sb="57" eb="59">
      <t>ケイエイ</t>
    </rPh>
    <rPh sb="60" eb="63">
      <t>ケンゼンセイ</t>
    </rPh>
    <rPh sb="64" eb="65">
      <t>アラワ</t>
    </rPh>
    <rPh sb="66" eb="67">
      <t>カク</t>
    </rPh>
    <rPh sb="67" eb="69">
      <t>スウチ</t>
    </rPh>
    <rPh sb="70" eb="72">
      <t>アッカ</t>
    </rPh>
    <rPh sb="81" eb="83">
      <t>ケイジョウ</t>
    </rPh>
    <rPh sb="83" eb="85">
      <t>シュウシ</t>
    </rPh>
    <rPh sb="85" eb="87">
      <t>ヒリツ</t>
    </rPh>
    <rPh sb="88" eb="90">
      <t>ケイゾク</t>
    </rPh>
    <rPh sb="97" eb="99">
      <t>ウワマワ</t>
    </rPh>
    <rPh sb="106" eb="108">
      <t>コンゴ</t>
    </rPh>
    <rPh sb="109" eb="111">
      <t>ジンコウ</t>
    </rPh>
    <rPh sb="111" eb="113">
      <t>ゲンショウ</t>
    </rPh>
    <rPh sb="113" eb="114">
      <t>トウ</t>
    </rPh>
    <rPh sb="117" eb="118">
      <t>ミズ</t>
    </rPh>
    <rPh sb="118" eb="120">
      <t>ジュヨウ</t>
    </rPh>
    <rPh sb="121" eb="123">
      <t>ゲンショウ</t>
    </rPh>
    <rPh sb="124" eb="125">
      <t>スス</t>
    </rPh>
    <rPh sb="127" eb="130">
      <t>ゲスイドウ</t>
    </rPh>
    <rPh sb="130" eb="133">
      <t>シヨウリョウ</t>
    </rPh>
    <rPh sb="133" eb="135">
      <t>シュウエキ</t>
    </rPh>
    <rPh sb="136" eb="138">
      <t>ゲンショウ</t>
    </rPh>
    <rPh sb="142" eb="144">
      <t>イッポウ</t>
    </rPh>
    <rPh sb="146" eb="149">
      <t>ロウキュウカ</t>
    </rPh>
    <rPh sb="151" eb="154">
      <t>ゲスイドウ</t>
    </rPh>
    <rPh sb="154" eb="156">
      <t>シセツ</t>
    </rPh>
    <rPh sb="157" eb="159">
      <t>カイチク</t>
    </rPh>
    <rPh sb="159" eb="161">
      <t>コウシン</t>
    </rPh>
    <rPh sb="161" eb="163">
      <t>コウジ</t>
    </rPh>
    <rPh sb="164" eb="167">
      <t>タイシンカ</t>
    </rPh>
    <rPh sb="167" eb="169">
      <t>コウジ</t>
    </rPh>
    <rPh sb="173" eb="175">
      <t>ケイヒ</t>
    </rPh>
    <rPh sb="176" eb="178">
      <t>カンキョ</t>
    </rPh>
    <rPh sb="179" eb="181">
      <t>ジンコウ</t>
    </rPh>
    <rPh sb="181" eb="182">
      <t>トウ</t>
    </rPh>
    <rPh sb="186" eb="188">
      <t>イジ</t>
    </rPh>
    <rPh sb="188" eb="190">
      <t>カンリ</t>
    </rPh>
    <rPh sb="190" eb="192">
      <t>ケイヒ</t>
    </rPh>
    <rPh sb="193" eb="196">
      <t>キョウトフ</t>
    </rPh>
    <rPh sb="196" eb="197">
      <t>トウ</t>
    </rPh>
    <rPh sb="198" eb="200">
      <t>シシュツ</t>
    </rPh>
    <rPh sb="202" eb="204">
      <t>リュウイキ</t>
    </rPh>
    <rPh sb="204" eb="207">
      <t>ゲスイドウ</t>
    </rPh>
    <rPh sb="208" eb="210">
      <t>イジ</t>
    </rPh>
    <rPh sb="210" eb="212">
      <t>カンリ</t>
    </rPh>
    <rPh sb="212" eb="215">
      <t>フタンキン</t>
    </rPh>
    <rPh sb="215" eb="216">
      <t>トウ</t>
    </rPh>
    <rPh sb="217" eb="219">
      <t>ザイゲン</t>
    </rPh>
    <rPh sb="220" eb="222">
      <t>カクホ</t>
    </rPh>
    <rPh sb="226" eb="228">
      <t>ヒツヨウ</t>
    </rPh>
    <rPh sb="236" eb="238">
      <t>ジョウキョウ</t>
    </rPh>
    <rPh sb="239" eb="240">
      <t>フ</t>
    </rPh>
    <rPh sb="246" eb="248">
      <t>レイワ</t>
    </rPh>
    <rPh sb="249" eb="251">
      <t>ネンド</t>
    </rPh>
    <rPh sb="252" eb="254">
      <t>サクテイ</t>
    </rPh>
    <rPh sb="256" eb="259">
      <t>ヤワタシ</t>
    </rPh>
    <rPh sb="259" eb="262">
      <t>ゲスイドウ</t>
    </rPh>
    <rPh sb="262" eb="264">
      <t>ジギョウ</t>
    </rPh>
    <rPh sb="264" eb="266">
      <t>ケイエイ</t>
    </rPh>
    <rPh sb="266" eb="268">
      <t>センリャク</t>
    </rPh>
    <rPh sb="271" eb="272">
      <t>タ</t>
    </rPh>
    <rPh sb="272" eb="274">
      <t>カクシュ</t>
    </rPh>
    <rPh sb="274" eb="276">
      <t>ケイカク</t>
    </rPh>
    <rPh sb="277" eb="278">
      <t>モト</t>
    </rPh>
    <rPh sb="281" eb="284">
      <t>コウカテキ</t>
    </rPh>
    <rPh sb="285" eb="288">
      <t>コウリツテキ</t>
    </rPh>
    <rPh sb="289" eb="291">
      <t>ジギョウ</t>
    </rPh>
    <rPh sb="292" eb="294">
      <t>シッコウ</t>
    </rPh>
    <rPh sb="295" eb="297">
      <t>アンテイ</t>
    </rPh>
    <rPh sb="299" eb="301">
      <t>ジギョウ</t>
    </rPh>
    <rPh sb="301" eb="303">
      <t>ウンエイ</t>
    </rPh>
    <rPh sb="304" eb="305">
      <t>ツト</t>
    </rPh>
    <phoneticPr fontId="4"/>
  </si>
  <si>
    <t>　令和3年度は、前年度と比較して、委託料の増加等により事業費用が増加した一方、有収水量の減少により下水道使用料収益が減収となった。令和2年度は近年には珍しく有収水量が増加しており、その背景には新型コロナウイルス感染症拡大による在宅時間の増加や衛生意識の高まりがあったと考えられるが、その影響が少なくなった令和3年度は人口減少等により有収水量が減少したものと推測される。これらにより、経常収支比率は前年度比で下降したが、継続して100％を上回っている。
　流動比率は、企業債残高の減少や現金預金の増加により、数値が上昇している。
　企業債残高対事業規模比率は、毎年低下しており、類似団体と比較しても継続して低くなっている。これは、市内男山団地造成時に都市再生機構が整備した下水道施設を譲り受けているため、当時の企業債発行額が抑えられたことや、建設費が大きかった時期の企業債の償還が進み、企業債残高が減少していることが要因である。
　事業費用の増加と有収水量の減少により、汚水処理原価が上がり、経費回収率は悪化している。
　水洗化率は、主だった集落について下水道整備が完了しているため、類似団体と比較して継続的に高い状況である。</t>
    <rPh sb="1" eb="3">
      <t>レイワ</t>
    </rPh>
    <rPh sb="4" eb="6">
      <t>ネンド</t>
    </rPh>
    <rPh sb="8" eb="9">
      <t>ゼン</t>
    </rPh>
    <rPh sb="9" eb="10">
      <t>ネン</t>
    </rPh>
    <rPh sb="10" eb="11">
      <t>ド</t>
    </rPh>
    <rPh sb="12" eb="14">
      <t>ヒカク</t>
    </rPh>
    <rPh sb="17" eb="20">
      <t>イタクリョウ</t>
    </rPh>
    <rPh sb="21" eb="23">
      <t>ゾウカ</t>
    </rPh>
    <rPh sb="23" eb="24">
      <t>トウ</t>
    </rPh>
    <rPh sb="27" eb="29">
      <t>ジギョウ</t>
    </rPh>
    <rPh sb="29" eb="31">
      <t>ヒヨウ</t>
    </rPh>
    <rPh sb="32" eb="34">
      <t>ゾウカ</t>
    </rPh>
    <rPh sb="36" eb="38">
      <t>イッポウ</t>
    </rPh>
    <rPh sb="39" eb="41">
      <t>ユウシュウ</t>
    </rPh>
    <rPh sb="41" eb="43">
      <t>スイリョウ</t>
    </rPh>
    <rPh sb="44" eb="46">
      <t>ゲンショウ</t>
    </rPh>
    <rPh sb="49" eb="52">
      <t>ゲスイドウ</t>
    </rPh>
    <rPh sb="52" eb="55">
      <t>シヨウリョウ</t>
    </rPh>
    <rPh sb="55" eb="57">
      <t>シュウエキ</t>
    </rPh>
    <rPh sb="58" eb="60">
      <t>ゲンシュウ</t>
    </rPh>
    <rPh sb="65" eb="67">
      <t>レイワ</t>
    </rPh>
    <rPh sb="68" eb="70">
      <t>ネンド</t>
    </rPh>
    <rPh sb="71" eb="73">
      <t>キンネン</t>
    </rPh>
    <rPh sb="75" eb="76">
      <t>メズラ</t>
    </rPh>
    <rPh sb="78" eb="80">
      <t>ユウシュウ</t>
    </rPh>
    <rPh sb="80" eb="82">
      <t>スイリョウ</t>
    </rPh>
    <rPh sb="83" eb="85">
      <t>ゾウカ</t>
    </rPh>
    <rPh sb="92" eb="94">
      <t>ハイケイ</t>
    </rPh>
    <rPh sb="96" eb="98">
      <t>シンガタ</t>
    </rPh>
    <rPh sb="105" eb="108">
      <t>カンセンショウ</t>
    </rPh>
    <rPh sb="108" eb="110">
      <t>カクダイ</t>
    </rPh>
    <rPh sb="113" eb="115">
      <t>ザイタク</t>
    </rPh>
    <rPh sb="115" eb="117">
      <t>ジカン</t>
    </rPh>
    <rPh sb="118" eb="120">
      <t>ゾウカ</t>
    </rPh>
    <rPh sb="121" eb="123">
      <t>エイセイ</t>
    </rPh>
    <rPh sb="123" eb="125">
      <t>イシキ</t>
    </rPh>
    <rPh sb="126" eb="127">
      <t>タカ</t>
    </rPh>
    <rPh sb="134" eb="135">
      <t>カンガ</t>
    </rPh>
    <rPh sb="143" eb="145">
      <t>エイキョウ</t>
    </rPh>
    <rPh sb="146" eb="147">
      <t>スク</t>
    </rPh>
    <rPh sb="152" eb="154">
      <t>レイワ</t>
    </rPh>
    <rPh sb="155" eb="157">
      <t>ネンド</t>
    </rPh>
    <rPh sb="158" eb="160">
      <t>ジンコウ</t>
    </rPh>
    <rPh sb="160" eb="162">
      <t>ゲンショウ</t>
    </rPh>
    <rPh sb="162" eb="163">
      <t>トウ</t>
    </rPh>
    <rPh sb="166" eb="168">
      <t>ユウシュウ</t>
    </rPh>
    <rPh sb="168" eb="170">
      <t>スイリョウ</t>
    </rPh>
    <rPh sb="171" eb="173">
      <t>ゲンショウ</t>
    </rPh>
    <rPh sb="178" eb="180">
      <t>スイソク</t>
    </rPh>
    <rPh sb="191" eb="193">
      <t>ケイジョウ</t>
    </rPh>
    <rPh sb="193" eb="195">
      <t>シュウシ</t>
    </rPh>
    <rPh sb="195" eb="197">
      <t>ヒリツ</t>
    </rPh>
    <rPh sb="198" eb="202">
      <t>ゼンネンドヒ</t>
    </rPh>
    <rPh sb="203" eb="205">
      <t>カコウ</t>
    </rPh>
    <rPh sb="209" eb="211">
      <t>ケイゾク</t>
    </rPh>
    <rPh sb="218" eb="220">
      <t>ウワマワ</t>
    </rPh>
    <rPh sb="227" eb="229">
      <t>リュウドウ</t>
    </rPh>
    <rPh sb="229" eb="231">
      <t>ヒリツ</t>
    </rPh>
    <rPh sb="233" eb="235">
      <t>キギョウ</t>
    </rPh>
    <rPh sb="235" eb="236">
      <t>サイ</t>
    </rPh>
    <rPh sb="236" eb="238">
      <t>ザンダカ</t>
    </rPh>
    <rPh sb="239" eb="241">
      <t>ゲンショウ</t>
    </rPh>
    <rPh sb="242" eb="244">
      <t>ゲンキン</t>
    </rPh>
    <rPh sb="244" eb="246">
      <t>ヨキン</t>
    </rPh>
    <rPh sb="247" eb="249">
      <t>ゾウカ</t>
    </rPh>
    <rPh sb="253" eb="255">
      <t>スウチ</t>
    </rPh>
    <rPh sb="256" eb="258">
      <t>ジョウショウ</t>
    </rPh>
    <rPh sb="265" eb="267">
      <t>キギョウ</t>
    </rPh>
    <rPh sb="267" eb="268">
      <t>サイ</t>
    </rPh>
    <rPh sb="268" eb="270">
      <t>ザンダカ</t>
    </rPh>
    <rPh sb="270" eb="271">
      <t>タイ</t>
    </rPh>
    <rPh sb="271" eb="273">
      <t>ジギョウ</t>
    </rPh>
    <rPh sb="273" eb="275">
      <t>キボ</t>
    </rPh>
    <rPh sb="275" eb="277">
      <t>ヒリツ</t>
    </rPh>
    <rPh sb="279" eb="281">
      <t>マイトシ</t>
    </rPh>
    <rPh sb="281" eb="283">
      <t>テイカ</t>
    </rPh>
    <rPh sb="288" eb="290">
      <t>ルイジ</t>
    </rPh>
    <rPh sb="290" eb="292">
      <t>ダンタイ</t>
    </rPh>
    <rPh sb="293" eb="295">
      <t>ヒカク</t>
    </rPh>
    <rPh sb="298" eb="300">
      <t>ケイゾク</t>
    </rPh>
    <rPh sb="302" eb="303">
      <t>ヒク</t>
    </rPh>
    <rPh sb="314" eb="316">
      <t>シナイ</t>
    </rPh>
    <rPh sb="316" eb="318">
      <t>オトコヤマ</t>
    </rPh>
    <rPh sb="318" eb="320">
      <t>ダンチ</t>
    </rPh>
    <rPh sb="320" eb="322">
      <t>ゾウセイ</t>
    </rPh>
    <rPh sb="322" eb="323">
      <t>ジ</t>
    </rPh>
    <rPh sb="324" eb="326">
      <t>トシ</t>
    </rPh>
    <rPh sb="326" eb="328">
      <t>サイセイ</t>
    </rPh>
    <rPh sb="328" eb="330">
      <t>キコウ</t>
    </rPh>
    <rPh sb="331" eb="333">
      <t>セイビ</t>
    </rPh>
    <rPh sb="335" eb="338">
      <t>ゲスイドウ</t>
    </rPh>
    <rPh sb="338" eb="340">
      <t>シセツ</t>
    </rPh>
    <rPh sb="341" eb="342">
      <t>ユズ</t>
    </rPh>
    <rPh sb="343" eb="344">
      <t>ウ</t>
    </rPh>
    <rPh sb="351" eb="353">
      <t>トウジ</t>
    </rPh>
    <rPh sb="354" eb="356">
      <t>キギョウ</t>
    </rPh>
    <rPh sb="356" eb="357">
      <t>サイ</t>
    </rPh>
    <rPh sb="357" eb="359">
      <t>ハッコウ</t>
    </rPh>
    <rPh sb="359" eb="360">
      <t>ガク</t>
    </rPh>
    <rPh sb="361" eb="362">
      <t>オサ</t>
    </rPh>
    <rPh sb="370" eb="373">
      <t>ケンセツヒ</t>
    </rPh>
    <rPh sb="374" eb="375">
      <t>オオ</t>
    </rPh>
    <rPh sb="379" eb="381">
      <t>ジキ</t>
    </rPh>
    <rPh sb="382" eb="384">
      <t>キギョウ</t>
    </rPh>
    <rPh sb="384" eb="385">
      <t>サイ</t>
    </rPh>
    <rPh sb="386" eb="388">
      <t>ショウカン</t>
    </rPh>
    <rPh sb="389" eb="390">
      <t>スス</t>
    </rPh>
    <rPh sb="392" eb="394">
      <t>キギョウ</t>
    </rPh>
    <rPh sb="394" eb="395">
      <t>サイ</t>
    </rPh>
    <rPh sb="395" eb="397">
      <t>ザンダカ</t>
    </rPh>
    <rPh sb="398" eb="400">
      <t>ゲンショウ</t>
    </rPh>
    <rPh sb="407" eb="409">
      <t>ヨウイン</t>
    </rPh>
    <rPh sb="415" eb="417">
      <t>ジギョウ</t>
    </rPh>
    <rPh sb="417" eb="419">
      <t>ヒヨウ</t>
    </rPh>
    <rPh sb="420" eb="422">
      <t>ゾウカ</t>
    </rPh>
    <rPh sb="423" eb="425">
      <t>ユウシュウ</t>
    </rPh>
    <rPh sb="425" eb="427">
      <t>スイリョウ</t>
    </rPh>
    <rPh sb="428" eb="430">
      <t>ゲンショウ</t>
    </rPh>
    <rPh sb="434" eb="436">
      <t>オスイ</t>
    </rPh>
    <rPh sb="436" eb="438">
      <t>ショリ</t>
    </rPh>
    <rPh sb="438" eb="440">
      <t>ゲンカ</t>
    </rPh>
    <rPh sb="441" eb="442">
      <t>ア</t>
    </rPh>
    <rPh sb="445" eb="447">
      <t>ケイヒ</t>
    </rPh>
    <rPh sb="447" eb="449">
      <t>カイシュウ</t>
    </rPh>
    <rPh sb="449" eb="450">
      <t>リツ</t>
    </rPh>
    <rPh sb="451" eb="453">
      <t>アッカ</t>
    </rPh>
    <rPh sb="460" eb="463">
      <t>スイセンカ</t>
    </rPh>
    <rPh sb="463" eb="464">
      <t>リツ</t>
    </rPh>
    <rPh sb="466" eb="467">
      <t>オモ</t>
    </rPh>
    <rPh sb="470" eb="472">
      <t>シュウラク</t>
    </rPh>
    <rPh sb="476" eb="479">
      <t>ゲスイドウ</t>
    </rPh>
    <rPh sb="479" eb="481">
      <t>セイビ</t>
    </rPh>
    <rPh sb="482" eb="484">
      <t>カンリョウ</t>
    </rPh>
    <rPh sb="491" eb="493">
      <t>ルイジ</t>
    </rPh>
    <rPh sb="493" eb="495">
      <t>ダンタイ</t>
    </rPh>
    <rPh sb="496" eb="498">
      <t>ヒカク</t>
    </rPh>
    <rPh sb="500" eb="503">
      <t>ケイゾクテキ</t>
    </rPh>
    <rPh sb="504" eb="505">
      <t>タカ</t>
    </rPh>
    <rPh sb="506" eb="50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</si>
</sst>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0.54</c:v>
                </c:pt>
                <c:pt idx="1">
                  <c:v>0.39</c:v>
                </c:pt>
                <c:pt idx="2">
                  <c:v>0.23</c:v>
                </c:pt>
                <c:pt idx="3">
                  <c:v>0.08</c:v>
                </c:pt>
                <c:pt idx="4">
                  <c:v>0.1</c:v>
                </c:pt>
              </c:numCache>
            </c:numRef>
          </c:val>
          <c:extLst>
            <c:ext xmlns:c16="http://schemas.microsoft.com/office/drawing/2014/chart" uri="{C3380CC4-5D6E-409C-BE32-E72D297353CC}">
              <c16:uniqueId val="{00000000-9FC8-4D6A-841D-D5C64CAC915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0.13</c:v>
                </c:pt>
                <c:pt idx="2">
                  <c:v>0.12</c:v>
                </c:pt>
                <c:pt idx="3">
                  <c:v>0.08</c:v>
                </c:pt>
                <c:pt idx="4">
                  <c:v>0.24</c:v>
                </c:pt>
              </c:numCache>
            </c:numRef>
          </c:val>
          <c:smooth val="0"/>
          <c:extLst>
            <c:ext xmlns:c16="http://schemas.microsoft.com/office/drawing/2014/chart" uri="{C3380CC4-5D6E-409C-BE32-E72D297353CC}">
              <c16:uniqueId val="{00000001-9FC8-4D6A-841D-D5C64CAC915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6A-4800-A817-95173EA5FA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58.83</c:v>
                </c:pt>
                <c:pt idx="1">
                  <c:v>56.51</c:v>
                </c:pt>
                <c:pt idx="2">
                  <c:v>57.04</c:v>
                </c:pt>
                <c:pt idx="3">
                  <c:v>60.78</c:v>
                </c:pt>
                <c:pt idx="4">
                  <c:v>59.96</c:v>
                </c:pt>
              </c:numCache>
            </c:numRef>
          </c:val>
          <c:smooth val="0"/>
          <c:extLst>
            <c:ext xmlns:c16="http://schemas.microsoft.com/office/drawing/2014/chart" uri="{C3380CC4-5D6E-409C-BE32-E72D297353CC}">
              <c16:uniqueId val="{00000001-956A-4800-A817-95173EA5FA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98.81</c:v>
                </c:pt>
                <c:pt idx="1">
                  <c:v>98.92</c:v>
                </c:pt>
                <c:pt idx="2">
                  <c:v>98.98</c:v>
                </c:pt>
                <c:pt idx="3">
                  <c:v>99.05</c:v>
                </c:pt>
                <c:pt idx="4">
                  <c:v>99.04</c:v>
                </c:pt>
              </c:numCache>
            </c:numRef>
          </c:val>
          <c:extLst>
            <c:ext xmlns:c16="http://schemas.microsoft.com/office/drawing/2014/chart" uri="{C3380CC4-5D6E-409C-BE32-E72D297353CC}">
              <c16:uniqueId val="{00000000-5291-43CC-AA0A-8074CCA210B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c:v>
                </c:pt>
                <c:pt idx="1">
                  <c:v>93.91</c:v>
                </c:pt>
                <c:pt idx="2">
                  <c:v>93.73</c:v>
                </c:pt>
                <c:pt idx="3">
                  <c:v>94.17</c:v>
                </c:pt>
                <c:pt idx="4">
                  <c:v>94.27</c:v>
                </c:pt>
              </c:numCache>
            </c:numRef>
          </c:val>
          <c:smooth val="0"/>
          <c:extLst>
            <c:ext xmlns:c16="http://schemas.microsoft.com/office/drawing/2014/chart" uri="{C3380CC4-5D6E-409C-BE32-E72D297353CC}">
              <c16:uniqueId val="{00000001-5291-43CC-AA0A-8074CCA210B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100.53</c:v>
                </c:pt>
                <c:pt idx="1">
                  <c:v>102.12</c:v>
                </c:pt>
                <c:pt idx="2">
                  <c:v>100.44</c:v>
                </c:pt>
                <c:pt idx="3">
                  <c:v>103.55</c:v>
                </c:pt>
                <c:pt idx="4">
                  <c:v>102.48</c:v>
                </c:pt>
              </c:numCache>
            </c:numRef>
          </c:val>
          <c:extLst>
            <c:ext xmlns:c16="http://schemas.microsoft.com/office/drawing/2014/chart" uri="{C3380CC4-5D6E-409C-BE32-E72D297353CC}">
              <c16:uniqueId val="{00000000-EFFA-400A-9F13-72CB3D3C4F5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106.41</c:v>
                </c:pt>
                <c:pt idx="1">
                  <c:v>107.95</c:v>
                </c:pt>
                <c:pt idx="2">
                  <c:v>106.32</c:v>
                </c:pt>
                <c:pt idx="3">
                  <c:v>106.67</c:v>
                </c:pt>
                <c:pt idx="4">
                  <c:v>106.9</c:v>
                </c:pt>
              </c:numCache>
            </c:numRef>
          </c:val>
          <c:smooth val="0"/>
          <c:extLst>
            <c:ext xmlns:c16="http://schemas.microsoft.com/office/drawing/2014/chart" uri="{C3380CC4-5D6E-409C-BE32-E72D297353CC}">
              <c16:uniqueId val="{00000001-EFFA-400A-9F13-72CB3D3C4F5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22.57</c:v>
                </c:pt>
                <c:pt idx="1">
                  <c:v>25.3</c:v>
                </c:pt>
                <c:pt idx="2">
                  <c:v>27.05</c:v>
                </c:pt>
                <c:pt idx="3">
                  <c:v>29.61</c:v>
                </c:pt>
                <c:pt idx="4">
                  <c:v>32.26</c:v>
                </c:pt>
              </c:numCache>
            </c:numRef>
          </c:val>
          <c:extLst>
            <c:ext xmlns:c16="http://schemas.microsoft.com/office/drawing/2014/chart" uri="{C3380CC4-5D6E-409C-BE32-E72D297353CC}">
              <c16:uniqueId val="{00000000-DDD9-43B6-962F-9D39D3E590C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23.42</c:v>
                </c:pt>
                <c:pt idx="1">
                  <c:v>22.74</c:v>
                </c:pt>
                <c:pt idx="2">
                  <c:v>21.22</c:v>
                </c:pt>
                <c:pt idx="3">
                  <c:v>23.25</c:v>
                </c:pt>
                <c:pt idx="4">
                  <c:v>25.2</c:v>
                </c:pt>
              </c:numCache>
            </c:numRef>
          </c:val>
          <c:smooth val="0"/>
          <c:extLst>
            <c:ext xmlns:c16="http://schemas.microsoft.com/office/drawing/2014/chart" uri="{C3380CC4-5D6E-409C-BE32-E72D297353CC}">
              <c16:uniqueId val="{00000001-DDD9-43B6-962F-9D39D3E590C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16-4CD1-99D0-1FAE06DB86F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0.18</c:v>
                </c:pt>
                <c:pt idx="2">
                  <c:v>0.83</c:v>
                </c:pt>
                <c:pt idx="3">
                  <c:v>1.06</c:v>
                </c:pt>
                <c:pt idx="4">
                  <c:v>2.02</c:v>
                </c:pt>
              </c:numCache>
            </c:numRef>
          </c:val>
          <c:smooth val="0"/>
          <c:extLst>
            <c:ext xmlns:c16="http://schemas.microsoft.com/office/drawing/2014/chart" uri="{C3380CC4-5D6E-409C-BE32-E72D297353CC}">
              <c16:uniqueId val="{00000001-7E16-4CD1-99D0-1FAE06DB86F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51-484A-94AB-521F7858E7A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25.32</c:v>
                </c:pt>
                <c:pt idx="1">
                  <c:v>1.03</c:v>
                </c:pt>
                <c:pt idx="2">
                  <c:v>1.35</c:v>
                </c:pt>
                <c:pt idx="3">
                  <c:v>3.68</c:v>
                </c:pt>
                <c:pt idx="4">
                  <c:v>5.3</c:v>
                </c:pt>
              </c:numCache>
            </c:numRef>
          </c:val>
          <c:smooth val="0"/>
          <c:extLst>
            <c:ext xmlns:c16="http://schemas.microsoft.com/office/drawing/2014/chart" uri="{C3380CC4-5D6E-409C-BE32-E72D297353CC}">
              <c16:uniqueId val="{00000001-C851-484A-94AB-521F7858E7A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129.07</c:v>
                </c:pt>
                <c:pt idx="1">
                  <c:v>153.96</c:v>
                </c:pt>
                <c:pt idx="2">
                  <c:v>142.88</c:v>
                </c:pt>
                <c:pt idx="3">
                  <c:v>194.9</c:v>
                </c:pt>
                <c:pt idx="4">
                  <c:v>228.81</c:v>
                </c:pt>
              </c:numCache>
            </c:numRef>
          </c:val>
          <c:extLst>
            <c:ext xmlns:c16="http://schemas.microsoft.com/office/drawing/2014/chart" uri="{C3380CC4-5D6E-409C-BE32-E72D297353CC}">
              <c16:uniqueId val="{00000000-D5F4-4908-BBD7-1EE1D44C819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78.56</c:v>
                </c:pt>
                <c:pt idx="1">
                  <c:v>80.5</c:v>
                </c:pt>
                <c:pt idx="2">
                  <c:v>71.540000000000006</c:v>
                </c:pt>
                <c:pt idx="3">
                  <c:v>67.86</c:v>
                </c:pt>
                <c:pt idx="4">
                  <c:v>72.92</c:v>
                </c:pt>
              </c:numCache>
            </c:numRef>
          </c:val>
          <c:smooth val="0"/>
          <c:extLst>
            <c:ext xmlns:c16="http://schemas.microsoft.com/office/drawing/2014/chart" uri="{C3380CC4-5D6E-409C-BE32-E72D297353CC}">
              <c16:uniqueId val="{00000001-D5F4-4908-BBD7-1EE1D44C819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435.42</c:v>
                </c:pt>
                <c:pt idx="1">
                  <c:v>389.41</c:v>
                </c:pt>
                <c:pt idx="2">
                  <c:v>373.83</c:v>
                </c:pt>
                <c:pt idx="3">
                  <c:v>347.89</c:v>
                </c:pt>
                <c:pt idx="4">
                  <c:v>334.02</c:v>
                </c:pt>
              </c:numCache>
            </c:numRef>
          </c:val>
          <c:extLst>
            <c:ext xmlns:c16="http://schemas.microsoft.com/office/drawing/2014/chart" uri="{C3380CC4-5D6E-409C-BE32-E72D297353CC}">
              <c16:uniqueId val="{00000000-6E62-468F-BB84-2B8844D11E8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610.16999999999996</c:v>
                </c:pt>
                <c:pt idx="1">
                  <c:v>605.9</c:v>
                </c:pt>
                <c:pt idx="2">
                  <c:v>653.69000000000005</c:v>
                </c:pt>
                <c:pt idx="3">
                  <c:v>709.4</c:v>
                </c:pt>
                <c:pt idx="4">
                  <c:v>734.47</c:v>
                </c:pt>
              </c:numCache>
            </c:numRef>
          </c:val>
          <c:smooth val="0"/>
          <c:extLst>
            <c:ext xmlns:c16="http://schemas.microsoft.com/office/drawing/2014/chart" uri="{C3380CC4-5D6E-409C-BE32-E72D297353CC}">
              <c16:uniqueId val="{00000001-6E62-468F-BB84-2B8844D11E8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98.63</c:v>
                </c:pt>
                <c:pt idx="1">
                  <c:v>98.75</c:v>
                </c:pt>
                <c:pt idx="2">
                  <c:v>96.32</c:v>
                </c:pt>
                <c:pt idx="3">
                  <c:v>100.99</c:v>
                </c:pt>
                <c:pt idx="4">
                  <c:v>96.39</c:v>
                </c:pt>
              </c:numCache>
            </c:numRef>
          </c:val>
          <c:extLst>
            <c:ext xmlns:c16="http://schemas.microsoft.com/office/drawing/2014/chart" uri="{C3380CC4-5D6E-409C-BE32-E72D297353CC}">
              <c16:uniqueId val="{00000000-53BC-4C3E-B396-5FB236795C5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89.41</c:v>
                </c:pt>
                <c:pt idx="2">
                  <c:v>88.05</c:v>
                </c:pt>
                <c:pt idx="3">
                  <c:v>91.14</c:v>
                </c:pt>
                <c:pt idx="4">
                  <c:v>90.69</c:v>
                </c:pt>
              </c:numCache>
            </c:numRef>
          </c:val>
          <c:smooth val="0"/>
          <c:extLst>
            <c:ext xmlns:c16="http://schemas.microsoft.com/office/drawing/2014/chart" uri="{C3380CC4-5D6E-409C-BE32-E72D297353CC}">
              <c16:uniqueId val="{00000001-53BC-4C3E-B396-5FB236795C5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129.43</c:v>
                </c:pt>
                <c:pt idx="1">
                  <c:v>126.66</c:v>
                </c:pt>
                <c:pt idx="2">
                  <c:v>129.66</c:v>
                </c:pt>
                <c:pt idx="3">
                  <c:v>123.52</c:v>
                </c:pt>
                <c:pt idx="4">
                  <c:v>129.74</c:v>
                </c:pt>
              </c:numCache>
            </c:numRef>
          </c:val>
          <c:extLst>
            <c:ext xmlns:c16="http://schemas.microsoft.com/office/drawing/2014/chart" uri="{C3380CC4-5D6E-409C-BE32-E72D297353CC}">
              <c16:uniqueId val="{00000000-B98F-4797-8D76-4815E3C00B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143.05000000000001</c:v>
                </c:pt>
                <c:pt idx="1">
                  <c:v>142.05000000000001</c:v>
                </c:pt>
                <c:pt idx="2">
                  <c:v>141.15</c:v>
                </c:pt>
                <c:pt idx="3">
                  <c:v>136.86000000000001</c:v>
                </c:pt>
                <c:pt idx="4">
                  <c:v>138.52000000000001</c:v>
                </c:pt>
              </c:numCache>
            </c:numRef>
          </c:val>
          <c:smooth val="0"/>
          <c:extLst>
            <c:ext xmlns:c16="http://schemas.microsoft.com/office/drawing/2014/chart" uri="{C3380CC4-5D6E-409C-BE32-E72D297353CC}">
              <c16:uniqueId val="{00000001-B98F-4797-8D76-4815E3C00B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1" zoomScale="90" zoomScaleNormal="90" workbookViewId="0">
      <selection activeCell="CB39" sqref="CB3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八幡市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Bc1</v>
      </c>
      <c r="X8" s="35"/>
      <c r="Y8" s="35"/>
      <c r="Z8" s="35"/>
      <c r="AA8" s="35"/>
      <c r="AB8" s="35"/>
      <c r="AC8" s="35"/>
      <c r="AD8" s="36" t="str">
        <f>データ!$M$6</f>
        <v>非設置</v>
      </c>
      <c r="AE8" s="36"/>
      <c r="AF8" s="36"/>
      <c r="AG8" s="36"/>
      <c r="AH8" s="36"/>
      <c r="AI8" s="36"/>
      <c r="AJ8" s="36"/>
      <c r="AK8" s="3"/>
      <c r="AL8" s="37">
        <f>データ!S6</f>
        <v>69952</v>
      </c>
      <c r="AM8" s="37"/>
      <c r="AN8" s="37"/>
      <c r="AO8" s="37"/>
      <c r="AP8" s="37"/>
      <c r="AQ8" s="37"/>
      <c r="AR8" s="37"/>
      <c r="AS8" s="37"/>
      <c r="AT8" s="38">
        <f>データ!T6</f>
        <v>24.35</v>
      </c>
      <c r="AU8" s="38"/>
      <c r="AV8" s="38"/>
      <c r="AW8" s="38"/>
      <c r="AX8" s="38"/>
      <c r="AY8" s="38"/>
      <c r="AZ8" s="38"/>
      <c r="BA8" s="38"/>
      <c r="BB8" s="38">
        <f>データ!U6</f>
        <v>2872.77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74.48</v>
      </c>
      <c r="J10" s="38"/>
      <c r="K10" s="38"/>
      <c r="L10" s="38"/>
      <c r="M10" s="38"/>
      <c r="N10" s="38"/>
      <c r="O10" s="38"/>
      <c r="P10" s="38">
        <f>データ!P6</f>
        <v>99.93</v>
      </c>
      <c r="Q10" s="38"/>
      <c r="R10" s="38"/>
      <c r="S10" s="38"/>
      <c r="T10" s="38"/>
      <c r="U10" s="38"/>
      <c r="V10" s="38"/>
      <c r="W10" s="38">
        <f>データ!Q6</f>
        <v>92.91</v>
      </c>
      <c r="X10" s="38"/>
      <c r="Y10" s="38"/>
      <c r="Z10" s="38"/>
      <c r="AA10" s="38"/>
      <c r="AB10" s="38"/>
      <c r="AC10" s="38"/>
      <c r="AD10" s="37">
        <f>データ!R6</f>
        <v>2530</v>
      </c>
      <c r="AE10" s="37"/>
      <c r="AF10" s="37"/>
      <c r="AG10" s="37"/>
      <c r="AH10" s="37"/>
      <c r="AI10" s="37"/>
      <c r="AJ10" s="37"/>
      <c r="AK10" s="2"/>
      <c r="AL10" s="37">
        <f>データ!V6</f>
        <v>69702</v>
      </c>
      <c r="AM10" s="37"/>
      <c r="AN10" s="37"/>
      <c r="AO10" s="37"/>
      <c r="AP10" s="37"/>
      <c r="AQ10" s="37"/>
      <c r="AR10" s="37"/>
      <c r="AS10" s="37"/>
      <c r="AT10" s="38">
        <f>データ!W6</f>
        <v>11.44</v>
      </c>
      <c r="AU10" s="38"/>
      <c r="AV10" s="38"/>
      <c r="AW10" s="38"/>
      <c r="AX10" s="38"/>
      <c r="AY10" s="38"/>
      <c r="AZ10" s="38"/>
      <c r="BA10" s="38"/>
      <c r="BB10" s="38">
        <f>データ!X6</f>
        <v>6092.83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o3qDqVaWIB6UYTrKHVksCR8zO2D70VjmIoBS+BORB3eSSgBjm/B9YiPkh7tLjCKAQHy9KfqCjM76CR3UQNgHRg==" saltValue="Uj+x4m1x3I/SX1lwX259P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262102</v>
      </c>
      <c r="D6" s="19">
        <f t="shared" si="3"/>
        <v>46</v>
      </c>
      <c r="E6" s="19">
        <f t="shared" si="3"/>
        <v>17</v>
      </c>
      <c r="F6" s="19">
        <f t="shared" si="3"/>
        <v>1</v>
      </c>
      <c r="G6" s="19">
        <f t="shared" si="3"/>
        <v>0</v>
      </c>
      <c r="H6" s="19" t="str">
        <f t="shared" si="3"/>
        <v>京都府　八幡市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74.48</v>
      </c>
      <c r="P6" s="20">
        <f t="shared" si="3"/>
        <v>99.93</v>
      </c>
      <c r="Q6" s="20">
        <f t="shared" si="3"/>
        <v>92.91</v>
      </c>
      <c r="R6" s="20">
        <f t="shared" si="3"/>
        <v>2530</v>
      </c>
      <c r="S6" s="20">
        <f t="shared" si="3"/>
        <v>69952</v>
      </c>
      <c r="T6" s="20">
        <f t="shared" si="3"/>
        <v>24.35</v>
      </c>
      <c r="U6" s="20">
        <f t="shared" si="3"/>
        <v>2872.77</v>
      </c>
      <c r="V6" s="20">
        <f t="shared" si="3"/>
        <v>69702</v>
      </c>
      <c r="W6" s="20">
        <f t="shared" si="3"/>
        <v>11.44</v>
      </c>
      <c r="X6" s="20">
        <f t="shared" si="3"/>
        <v>6092.83</v>
      </c>
      <c r="Y6" s="21">
        <f>IF(Y7="",NA(),Y7)</f>
        <v>100.53</v>
      </c>
      <c r="Z6" s="21">
        <f t="shared" ref="Z6:AH6" si="4">IF(Z7="",NA(),Z7)</f>
        <v>102.12</v>
      </c>
      <c r="AA6" s="21">
        <f t="shared" si="4"/>
        <v>100.44</v>
      </c>
      <c r="AB6" s="21">
        <f t="shared" si="4"/>
        <v>103.55</v>
      </c>
      <c r="AC6" s="21">
        <f t="shared" si="4"/>
        <v>102.48</v>
      </c>
      <c r="AD6" s="21">
        <f t="shared" si="4"/>
        <v>106.41</v>
      </c>
      <c r="AE6" s="21">
        <f t="shared" si="4"/>
        <v>107.95</v>
      </c>
      <c r="AF6" s="21">
        <f t="shared" si="4"/>
        <v>106.32</v>
      </c>
      <c r="AG6" s="21">
        <f t="shared" si="4"/>
        <v>106.67</v>
      </c>
      <c r="AH6" s="21">
        <f t="shared" si="4"/>
        <v>106.9</v>
      </c>
      <c r="AI6" s="20" t="str">
        <f>IF(AI7="","",IF(AI7="-","【-】","【"&amp;SUBSTITUTE(TEXT(AI7,"#,##0.00"),"-","△")&amp;"】"))</f>
        <v>【107.02】</v>
      </c>
      <c r="AJ6" s="20">
        <f>IF(AJ7="",NA(),AJ7)</f>
        <v>0</v>
      </c>
      <c r="AK6" s="20">
        <f t="shared" ref="AK6:AS6" si="5">IF(AK7="",NA(),AK7)</f>
        <v>0</v>
      </c>
      <c r="AL6" s="20">
        <f t="shared" si="5"/>
        <v>0</v>
      </c>
      <c r="AM6" s="20">
        <f t="shared" si="5"/>
        <v>0</v>
      </c>
      <c r="AN6" s="20">
        <f t="shared" si="5"/>
        <v>0</v>
      </c>
      <c r="AO6" s="21">
        <f t="shared" si="5"/>
        <v>25.32</v>
      </c>
      <c r="AP6" s="21">
        <f t="shared" si="5"/>
        <v>1.03</v>
      </c>
      <c r="AQ6" s="21">
        <f t="shared" si="5"/>
        <v>1.35</v>
      </c>
      <c r="AR6" s="21">
        <f t="shared" si="5"/>
        <v>3.68</v>
      </c>
      <c r="AS6" s="21">
        <f t="shared" si="5"/>
        <v>5.3</v>
      </c>
      <c r="AT6" s="20" t="str">
        <f>IF(AT7="","",IF(AT7="-","【-】","【"&amp;SUBSTITUTE(TEXT(AT7,"#,##0.00"),"-","△")&amp;"】"))</f>
        <v>【3.09】</v>
      </c>
      <c r="AU6" s="21">
        <f>IF(AU7="",NA(),AU7)</f>
        <v>129.07</v>
      </c>
      <c r="AV6" s="21">
        <f t="shared" ref="AV6:BD6" si="6">IF(AV7="",NA(),AV7)</f>
        <v>153.96</v>
      </c>
      <c r="AW6" s="21">
        <f t="shared" si="6"/>
        <v>142.88</v>
      </c>
      <c r="AX6" s="21">
        <f t="shared" si="6"/>
        <v>194.9</v>
      </c>
      <c r="AY6" s="21">
        <f t="shared" si="6"/>
        <v>228.81</v>
      </c>
      <c r="AZ6" s="21">
        <f t="shared" si="6"/>
        <v>78.56</v>
      </c>
      <c r="BA6" s="21">
        <f t="shared" si="6"/>
        <v>80.5</v>
      </c>
      <c r="BB6" s="21">
        <f t="shared" si="6"/>
        <v>71.540000000000006</v>
      </c>
      <c r="BC6" s="21">
        <f t="shared" si="6"/>
        <v>67.86</v>
      </c>
      <c r="BD6" s="21">
        <f t="shared" si="6"/>
        <v>72.92</v>
      </c>
      <c r="BE6" s="20" t="str">
        <f>IF(BE7="","",IF(BE7="-","【-】","【"&amp;SUBSTITUTE(TEXT(BE7,"#,##0.00"),"-","△")&amp;"】"))</f>
        <v>【71.39】</v>
      </c>
      <c r="BF6" s="21">
        <f>IF(BF7="",NA(),BF7)</f>
        <v>435.42</v>
      </c>
      <c r="BG6" s="21">
        <f t="shared" ref="BG6:BO6" si="7">IF(BG7="",NA(),BG7)</f>
        <v>389.41</v>
      </c>
      <c r="BH6" s="21">
        <f t="shared" si="7"/>
        <v>373.83</v>
      </c>
      <c r="BI6" s="21">
        <f t="shared" si="7"/>
        <v>347.89</v>
      </c>
      <c r="BJ6" s="21">
        <f t="shared" si="7"/>
        <v>334.02</v>
      </c>
      <c r="BK6" s="21">
        <f t="shared" si="7"/>
        <v>610.16999999999996</v>
      </c>
      <c r="BL6" s="21">
        <f t="shared" si="7"/>
        <v>605.9</v>
      </c>
      <c r="BM6" s="21">
        <f t="shared" si="7"/>
        <v>653.69000000000005</v>
      </c>
      <c r="BN6" s="21">
        <f t="shared" si="7"/>
        <v>709.4</v>
      </c>
      <c r="BO6" s="21">
        <f t="shared" si="7"/>
        <v>734.47</v>
      </c>
      <c r="BP6" s="20" t="str">
        <f>IF(BP7="","",IF(BP7="-","【-】","【"&amp;SUBSTITUTE(TEXT(BP7,"#,##0.00"),"-","△")&amp;"】"))</f>
        <v>【669.11】</v>
      </c>
      <c r="BQ6" s="21">
        <f>IF(BQ7="",NA(),BQ7)</f>
        <v>98.63</v>
      </c>
      <c r="BR6" s="21">
        <f t="shared" ref="BR6:BZ6" si="8">IF(BR7="",NA(),BR7)</f>
        <v>98.75</v>
      </c>
      <c r="BS6" s="21">
        <f t="shared" si="8"/>
        <v>96.32</v>
      </c>
      <c r="BT6" s="21">
        <f t="shared" si="8"/>
        <v>100.99</v>
      </c>
      <c r="BU6" s="21">
        <f t="shared" si="8"/>
        <v>96.39</v>
      </c>
      <c r="BV6" s="21">
        <f t="shared" si="8"/>
        <v>88.37</v>
      </c>
      <c r="BW6" s="21">
        <f t="shared" si="8"/>
        <v>89.41</v>
      </c>
      <c r="BX6" s="21">
        <f t="shared" si="8"/>
        <v>88.05</v>
      </c>
      <c r="BY6" s="21">
        <f t="shared" si="8"/>
        <v>91.14</v>
      </c>
      <c r="BZ6" s="21">
        <f t="shared" si="8"/>
        <v>90.69</v>
      </c>
      <c r="CA6" s="20" t="str">
        <f>IF(CA7="","",IF(CA7="-","【-】","【"&amp;SUBSTITUTE(TEXT(CA7,"#,##0.00"),"-","△")&amp;"】"))</f>
        <v>【99.73】</v>
      </c>
      <c r="CB6" s="21">
        <f>IF(CB7="",NA(),CB7)</f>
        <v>129.43</v>
      </c>
      <c r="CC6" s="21">
        <f t="shared" ref="CC6:CK6" si="9">IF(CC7="",NA(),CC7)</f>
        <v>126.66</v>
      </c>
      <c r="CD6" s="21">
        <f t="shared" si="9"/>
        <v>129.66</v>
      </c>
      <c r="CE6" s="21">
        <f t="shared" si="9"/>
        <v>123.52</v>
      </c>
      <c r="CF6" s="21">
        <f t="shared" si="9"/>
        <v>129.74</v>
      </c>
      <c r="CG6" s="21">
        <f t="shared" si="9"/>
        <v>143.05000000000001</v>
      </c>
      <c r="CH6" s="21">
        <f t="shared" si="9"/>
        <v>142.05000000000001</v>
      </c>
      <c r="CI6" s="21">
        <f t="shared" si="9"/>
        <v>141.15</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58.83</v>
      </c>
      <c r="CS6" s="21">
        <f t="shared" si="10"/>
        <v>56.51</v>
      </c>
      <c r="CT6" s="21">
        <f t="shared" si="10"/>
        <v>57.04</v>
      </c>
      <c r="CU6" s="21">
        <f t="shared" si="10"/>
        <v>60.78</v>
      </c>
      <c r="CV6" s="21">
        <f t="shared" si="10"/>
        <v>59.96</v>
      </c>
      <c r="CW6" s="20" t="str">
        <f>IF(CW7="","",IF(CW7="-","【-】","【"&amp;SUBSTITUTE(TEXT(CW7,"#,##0.00"),"-","△")&amp;"】"))</f>
        <v>【59.99】</v>
      </c>
      <c r="CX6" s="21">
        <f>IF(CX7="",NA(),CX7)</f>
        <v>98.81</v>
      </c>
      <c r="CY6" s="21">
        <f t="shared" ref="CY6:DG6" si="11">IF(CY7="",NA(),CY7)</f>
        <v>98.92</v>
      </c>
      <c r="CZ6" s="21">
        <f t="shared" si="11"/>
        <v>98.98</v>
      </c>
      <c r="DA6" s="21">
        <f t="shared" si="11"/>
        <v>99.05</v>
      </c>
      <c r="DB6" s="21">
        <f t="shared" si="11"/>
        <v>99.04</v>
      </c>
      <c r="DC6" s="21">
        <f t="shared" si="11"/>
        <v>92.9</v>
      </c>
      <c r="DD6" s="21">
        <f t="shared" si="11"/>
        <v>93.91</v>
      </c>
      <c r="DE6" s="21">
        <f t="shared" si="11"/>
        <v>93.73</v>
      </c>
      <c r="DF6" s="21">
        <f t="shared" si="11"/>
        <v>94.17</v>
      </c>
      <c r="DG6" s="21">
        <f t="shared" si="11"/>
        <v>94.27</v>
      </c>
      <c r="DH6" s="20" t="str">
        <f>IF(DH7="","",IF(DH7="-","【-】","【"&amp;SUBSTITUTE(TEXT(DH7,"#,##0.00"),"-","△")&amp;"】"))</f>
        <v>【95.72】</v>
      </c>
      <c r="DI6" s="21">
        <f>IF(DI7="",NA(),DI7)</f>
        <v>22.57</v>
      </c>
      <c r="DJ6" s="21">
        <f t="shared" ref="DJ6:DR6" si="12">IF(DJ7="",NA(),DJ7)</f>
        <v>25.3</v>
      </c>
      <c r="DK6" s="21">
        <f t="shared" si="12"/>
        <v>27.05</v>
      </c>
      <c r="DL6" s="21">
        <f t="shared" si="12"/>
        <v>29.61</v>
      </c>
      <c r="DM6" s="21">
        <f t="shared" si="12"/>
        <v>32.26</v>
      </c>
      <c r="DN6" s="21">
        <f t="shared" si="12"/>
        <v>23.42</v>
      </c>
      <c r="DO6" s="21">
        <f t="shared" si="12"/>
        <v>22.74</v>
      </c>
      <c r="DP6" s="21">
        <f t="shared" si="12"/>
        <v>21.22</v>
      </c>
      <c r="DQ6" s="21">
        <f t="shared" si="12"/>
        <v>23.25</v>
      </c>
      <c r="DR6" s="21">
        <f t="shared" si="12"/>
        <v>25.2</v>
      </c>
      <c r="DS6" s="20" t="str">
        <f>IF(DS7="","",IF(DS7="-","【-】","【"&amp;SUBSTITUTE(TEXT(DS7,"#,##0.00"),"-","△")&amp;"】"))</f>
        <v>【38.17】</v>
      </c>
      <c r="DT6" s="20">
        <f>IF(DT7="",NA(),DT7)</f>
        <v>0</v>
      </c>
      <c r="DU6" s="20">
        <f t="shared" ref="DU6:EC6" si="13">IF(DU7="",NA(),DU7)</f>
        <v>0</v>
      </c>
      <c r="DV6" s="20">
        <f t="shared" si="13"/>
        <v>0</v>
      </c>
      <c r="DW6" s="20">
        <f t="shared" si="13"/>
        <v>0</v>
      </c>
      <c r="DX6" s="20">
        <f t="shared" si="13"/>
        <v>0</v>
      </c>
      <c r="DY6" s="21">
        <f t="shared" si="13"/>
        <v>0.15</v>
      </c>
      <c r="DZ6" s="21">
        <f t="shared" si="13"/>
        <v>0.18</v>
      </c>
      <c r="EA6" s="21">
        <f t="shared" si="13"/>
        <v>0.83</v>
      </c>
      <c r="EB6" s="21">
        <f t="shared" si="13"/>
        <v>1.06</v>
      </c>
      <c r="EC6" s="21">
        <f t="shared" si="13"/>
        <v>2.02</v>
      </c>
      <c r="ED6" s="20" t="str">
        <f>IF(ED7="","",IF(ED7="-","【-】","【"&amp;SUBSTITUTE(TEXT(ED7,"#,##0.00"),"-","△")&amp;"】"))</f>
        <v>【6.54】</v>
      </c>
      <c r="EE6" s="21">
        <f>IF(EE7="",NA(),EE7)</f>
        <v>0.54</v>
      </c>
      <c r="EF6" s="21">
        <f t="shared" ref="EF6:EN6" si="14">IF(EF7="",NA(),EF7)</f>
        <v>0.39</v>
      </c>
      <c r="EG6" s="21">
        <f t="shared" si="14"/>
        <v>0.23</v>
      </c>
      <c r="EH6" s="21">
        <f t="shared" si="14"/>
        <v>0.08</v>
      </c>
      <c r="EI6" s="21">
        <f t="shared" si="14"/>
        <v>0.1</v>
      </c>
      <c r="EJ6" s="21">
        <f t="shared" si="14"/>
        <v>0.14000000000000001</v>
      </c>
      <c r="EK6" s="21">
        <f t="shared" si="14"/>
        <v>0.13</v>
      </c>
      <c r="EL6" s="21">
        <f t="shared" si="14"/>
        <v>0.12</v>
      </c>
      <c r="EM6" s="21">
        <f t="shared" si="14"/>
        <v>0.08</v>
      </c>
      <c r="EN6" s="21">
        <f t="shared" si="14"/>
        <v>0.24</v>
      </c>
      <c r="EO6" s="20" t="str">
        <f>IF(EO7="","",IF(EO7="-","【-】","【"&amp;SUBSTITUTE(TEXT(EO7,"#,##0.00"),"-","△")&amp;"】"))</f>
        <v>【0.24】</v>
      </c>
    </row>
    <row r="7" spans="1:148" s="22" customFormat="1" x14ac:dyDescent="0.15">
      <c r="A7" s="14"/>
      <c r="B7" s="23">
        <v>2021</v>
      </c>
      <c r="C7" s="23">
        <v>262102</v>
      </c>
      <c r="D7" s="23">
        <v>46</v>
      </c>
      <c r="E7" s="23">
        <v>17</v>
      </c>
      <c r="F7" s="23">
        <v>1</v>
      </c>
      <c r="G7" s="23">
        <v>0</v>
      </c>
      <c r="H7" s="23" t="s">
        <v>96</v>
      </c>
      <c r="I7" s="23" t="s">
        <v>97</v>
      </c>
      <c r="J7" s="23" t="s">
        <v>98</v>
      </c>
      <c r="K7" s="23" t="s">
        <v>99</v>
      </c>
      <c r="L7" s="23" t="s">
        <v>100</v>
      </c>
      <c r="M7" s="23" t="s">
        <v>101</v>
      </c>
      <c r="N7" s="24" t="s">
        <v>102</v>
      </c>
      <c r="O7" s="24">
        <v>74.48</v>
      </c>
      <c r="P7" s="24">
        <v>99.93</v>
      </c>
      <c r="Q7" s="24">
        <v>92.91</v>
      </c>
      <c r="R7" s="24">
        <v>2530</v>
      </c>
      <c r="S7" s="24">
        <v>69952</v>
      </c>
      <c r="T7" s="24">
        <v>24.35</v>
      </c>
      <c r="U7" s="24">
        <v>2872.77</v>
      </c>
      <c r="V7" s="24">
        <v>69702</v>
      </c>
      <c r="W7" s="24">
        <v>11.44</v>
      </c>
      <c r="X7" s="24">
        <v>6092.83</v>
      </c>
      <c r="Y7" s="24">
        <v>100.53</v>
      </c>
      <c r="Z7" s="24">
        <v>102.12</v>
      </c>
      <c r="AA7" s="24">
        <v>100.44</v>
      </c>
      <c r="AB7" s="24">
        <v>103.55</v>
      </c>
      <c r="AC7" s="24">
        <v>102.48</v>
      </c>
      <c r="AD7" s="24">
        <v>106.41</v>
      </c>
      <c r="AE7" s="24">
        <v>107.95</v>
      </c>
      <c r="AF7" s="24">
        <v>106.32</v>
      </c>
      <c r="AG7" s="24">
        <v>106.67</v>
      </c>
      <c r="AH7" s="24">
        <v>106.9</v>
      </c>
      <c r="AI7" s="24">
        <v>107.02</v>
      </c>
      <c r="AJ7" s="24">
        <v>0</v>
      </c>
      <c r="AK7" s="24">
        <v>0</v>
      </c>
      <c r="AL7" s="24">
        <v>0</v>
      </c>
      <c r="AM7" s="24">
        <v>0</v>
      </c>
      <c r="AN7" s="24">
        <v>0</v>
      </c>
      <c r="AO7" s="24">
        <v>25.32</v>
      </c>
      <c r="AP7" s="24">
        <v>1.03</v>
      </c>
      <c r="AQ7" s="24">
        <v>1.35</v>
      </c>
      <c r="AR7" s="24">
        <v>3.68</v>
      </c>
      <c r="AS7" s="24">
        <v>5.3</v>
      </c>
      <c r="AT7" s="24">
        <v>3.09</v>
      </c>
      <c r="AU7" s="24">
        <v>129.07</v>
      </c>
      <c r="AV7" s="24">
        <v>153.96</v>
      </c>
      <c r="AW7" s="24">
        <v>142.88</v>
      </c>
      <c r="AX7" s="24">
        <v>194.9</v>
      </c>
      <c r="AY7" s="24">
        <v>228.81</v>
      </c>
      <c r="AZ7" s="24">
        <v>78.56</v>
      </c>
      <c r="BA7" s="24">
        <v>80.5</v>
      </c>
      <c r="BB7" s="24">
        <v>71.540000000000006</v>
      </c>
      <c r="BC7" s="24">
        <v>67.86</v>
      </c>
      <c r="BD7" s="24">
        <v>72.92</v>
      </c>
      <c r="BE7" s="24">
        <v>71.39</v>
      </c>
      <c r="BF7" s="24">
        <v>435.42</v>
      </c>
      <c r="BG7" s="24">
        <v>389.41</v>
      </c>
      <c r="BH7" s="24">
        <v>373.83</v>
      </c>
      <c r="BI7" s="24">
        <v>347.89</v>
      </c>
      <c r="BJ7" s="24">
        <v>334.02</v>
      </c>
      <c r="BK7" s="24">
        <v>610.16999999999996</v>
      </c>
      <c r="BL7" s="24">
        <v>605.9</v>
      </c>
      <c r="BM7" s="24">
        <v>653.69000000000005</v>
      </c>
      <c r="BN7" s="24">
        <v>709.4</v>
      </c>
      <c r="BO7" s="24">
        <v>734.47</v>
      </c>
      <c r="BP7" s="24">
        <v>669.11</v>
      </c>
      <c r="BQ7" s="24">
        <v>98.63</v>
      </c>
      <c r="BR7" s="24">
        <v>98.75</v>
      </c>
      <c r="BS7" s="24">
        <v>96.32</v>
      </c>
      <c r="BT7" s="24">
        <v>100.99</v>
      </c>
      <c r="BU7" s="24">
        <v>96.39</v>
      </c>
      <c r="BV7" s="24">
        <v>88.37</v>
      </c>
      <c r="BW7" s="24">
        <v>89.41</v>
      </c>
      <c r="BX7" s="24">
        <v>88.05</v>
      </c>
      <c r="BY7" s="24">
        <v>91.14</v>
      </c>
      <c r="BZ7" s="24">
        <v>90.69</v>
      </c>
      <c r="CA7" s="24">
        <v>99.73</v>
      </c>
      <c r="CB7" s="24">
        <v>129.43</v>
      </c>
      <c r="CC7" s="24">
        <v>126.66</v>
      </c>
      <c r="CD7" s="24">
        <v>129.66</v>
      </c>
      <c r="CE7" s="24">
        <v>123.52</v>
      </c>
      <c r="CF7" s="24">
        <v>129.74</v>
      </c>
      <c r="CG7" s="24">
        <v>143.05000000000001</v>
      </c>
      <c r="CH7" s="24">
        <v>142.05000000000001</v>
      </c>
      <c r="CI7" s="24">
        <v>141.15</v>
      </c>
      <c r="CJ7" s="24">
        <v>136.86000000000001</v>
      </c>
      <c r="CK7" s="24">
        <v>138.52000000000001</v>
      </c>
      <c r="CL7" s="24">
        <v>134.97999999999999</v>
      </c>
      <c r="CM7" s="24" t="s">
        <v>102</v>
      </c>
      <c r="CN7" s="24" t="s">
        <v>102</v>
      </c>
      <c r="CO7" s="24" t="s">
        <v>102</v>
      </c>
      <c r="CP7" s="24" t="s">
        <v>102</v>
      </c>
      <c r="CQ7" s="24" t="s">
        <v>102</v>
      </c>
      <c r="CR7" s="24">
        <v>58.83</v>
      </c>
      <c r="CS7" s="24">
        <v>56.51</v>
      </c>
      <c r="CT7" s="24">
        <v>57.04</v>
      </c>
      <c r="CU7" s="24">
        <v>60.78</v>
      </c>
      <c r="CV7" s="24">
        <v>59.96</v>
      </c>
      <c r="CW7" s="24">
        <v>59.99</v>
      </c>
      <c r="CX7" s="24">
        <v>98.81</v>
      </c>
      <c r="CY7" s="24">
        <v>98.92</v>
      </c>
      <c r="CZ7" s="24">
        <v>98.98</v>
      </c>
      <c r="DA7" s="24">
        <v>99.05</v>
      </c>
      <c r="DB7" s="24">
        <v>99.04</v>
      </c>
      <c r="DC7" s="24">
        <v>92.9</v>
      </c>
      <c r="DD7" s="24">
        <v>93.91</v>
      </c>
      <c r="DE7" s="24">
        <v>93.73</v>
      </c>
      <c r="DF7" s="24">
        <v>94.17</v>
      </c>
      <c r="DG7" s="24">
        <v>94.27</v>
      </c>
      <c r="DH7" s="24">
        <v>95.72</v>
      </c>
      <c r="DI7" s="24">
        <v>22.57</v>
      </c>
      <c r="DJ7" s="24">
        <v>25.3</v>
      </c>
      <c r="DK7" s="24">
        <v>27.05</v>
      </c>
      <c r="DL7" s="24">
        <v>29.61</v>
      </c>
      <c r="DM7" s="24">
        <v>32.26</v>
      </c>
      <c r="DN7" s="24">
        <v>23.42</v>
      </c>
      <c r="DO7" s="24">
        <v>22.74</v>
      </c>
      <c r="DP7" s="24">
        <v>21.22</v>
      </c>
      <c r="DQ7" s="24">
        <v>23.25</v>
      </c>
      <c r="DR7" s="24">
        <v>25.2</v>
      </c>
      <c r="DS7" s="24">
        <v>38.17</v>
      </c>
      <c r="DT7" s="24">
        <v>0</v>
      </c>
      <c r="DU7" s="24">
        <v>0</v>
      </c>
      <c r="DV7" s="24">
        <v>0</v>
      </c>
      <c r="DW7" s="24">
        <v>0</v>
      </c>
      <c r="DX7" s="24">
        <v>0</v>
      </c>
      <c r="DY7" s="24">
        <v>0.15</v>
      </c>
      <c r="DZ7" s="24">
        <v>0.18</v>
      </c>
      <c r="EA7" s="24">
        <v>0.83</v>
      </c>
      <c r="EB7" s="24">
        <v>1.06</v>
      </c>
      <c r="EC7" s="24">
        <v>2.02</v>
      </c>
      <c r="ED7" s="24">
        <v>6.54</v>
      </c>
      <c r="EE7" s="24">
        <v>0.54</v>
      </c>
      <c r="EF7" s="24">
        <v>0.39</v>
      </c>
      <c r="EG7" s="24">
        <v>0.23</v>
      </c>
      <c r="EH7" s="24">
        <v>0.08</v>
      </c>
      <c r="EI7" s="24">
        <v>0.1</v>
      </c>
      <c r="EJ7" s="24">
        <v>0.14000000000000001</v>
      </c>
      <c r="EK7" s="24">
        <v>0.13</v>
      </c>
      <c r="EL7" s="24">
        <v>0.12</v>
      </c>
      <c r="EM7" s="24">
        <v>0.08</v>
      </c>
      <c r="EN7" s="24">
        <v>0.24</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DATEVALUE($B7+12-B11&amp;"/1/"&amp;B12)</f>
        <v>47119</v>
      </c>
      <c r="C10" s="27">
        <f>DATEVALUE($B7+12-C11&amp;"/1/"&amp;C12)</f>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snimad26</cp:lastModifiedBy>
  <cp:lastPrinted>2023-01-30T05:46:09Z</cp:lastPrinted>
  <dcterms:created xsi:type="dcterms:W3CDTF">2023-01-12T23:32:21Z</dcterms:created>
  <dcterms:modified xsi:type="dcterms:W3CDTF">2023-01-30T06:13:43Z</dcterms:modified>
  <cp:category/>
</cp:coreProperties>
</file>