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FILSV005\water\上下水道総務課\下水道係\旧庶務係\9-1 決算統計\03)決算統計\公営企業に係る「経営比較分析表」(令和３年度決算)の分析等について\【経営比較分析表】2021_262099_46_1718\"/>
    </mc:Choice>
  </mc:AlternateContent>
  <xr:revisionPtr revIDLastSave="0" documentId="13_ncr:1_{734FE753-4126-435A-9005-6BC04A448982}" xr6:coauthVersionLast="36" xr6:coauthVersionMax="36" xr10:uidLastSave="{00000000-0000-0000-0000-000000000000}"/>
  <workbookProtection workbookAlgorithmName="SHA-512" workbookHashValue="tI9bEd3kJr4FtyqvBUh+IV8yQGFRWl4VpEjVJ/ZK9Etdg1xVq+J/JAYFceMwPgPyHskGtzqiQ10svWSojL3MdQ==" workbookSaltValue="UFk8+fvhHS2ruXZqM76E0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AT10" i="4"/>
  <c r="AD10" i="4"/>
  <c r="B10" i="4"/>
  <c r="AT8" i="4"/>
  <c r="I8"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<sst xmlns="http://schemas.openxmlformats.org/spreadsheetml/2006/main" count="236" uniqueCount="117">
  <si>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</si>
  <si>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</si>
  <si>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</si>
  <si>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</si>
  <si>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</si>
  <si>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</si>
  <si>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</si>
  <si>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</si>
  <si>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</si>
  <si>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</si>
  <si>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</si>
  <si>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</si>
  <si>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</si>
  <si>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</si>
  <si>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</si>
  <si>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</si>
  <si>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</si>
  <si>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</si>
  <si>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</si>
  <si>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</si>
  <si>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</si>
  <si>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</si>
  <si>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</si>
  <si>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</si>
  <si>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</si>
  <si>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</si>
  <si>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</si>
  <si>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</si>
  <si>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</si>
  <si>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</si>
  <si>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</si>
  <si>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</si>
  <si>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</si>
  <si>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</si>
  <si>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</si>
  <si>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</si>
  <si>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</si>
  <si>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</si>
  <si>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</si>
  <si>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</si>
  <si>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</si>
  <si>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</si>
  <si>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</si>
  <si>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</si>
  <si>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</si>
  <si>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</si>
  <si>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</si>
  <si>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</si>
  <si>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</si>
  <si>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</si>
  <si>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</si>
  <si>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</si>
  <si>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</si>
  <si>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</si>
  <si>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</si>
  <si>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</si>
  <si>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</si>
  <si>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</si>
  <si>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</si>
  <si>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</si>
  <si>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</si>
  <si>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</si>
  <si>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</si>
  <si>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</si>
  <si>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</si>
  <si>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</si>
  <si>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</si>
  <si>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</si>
  <si>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</si>
  <si>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</si>
  <si>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</si>
  <si>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</si>
  <si>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</si>
  <si>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</si>
  <si>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</si>
  <si>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</si>
  <si>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</si>
  <si>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</si>
  <si>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</si>
  <si>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</si>
  <si>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</si>
  <si>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</si>
  <si>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</si>
  <si>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</si>
  <si>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</si>
  <si>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</si>
  <si>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</si>
  <si>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</si>
  <si>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</si>
  <si>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</si>
  <si>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</si>
  <si>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</si>
  <si>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</si>
  <si>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</si>
  <si>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</si>
  <si>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</si>
  <si>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</si>
  <si>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</si>
  <si>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</si>
  <si>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</si>
  <si>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</si>
  <si>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</si>
  <si>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</si>
  <si>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</si>
  <si>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</si>
  <si>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</si>
  <si>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</si>
  <si>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</si>
  <si>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</si>
  <si>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</si>
  <si>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</si>
  <si>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</si>
  <si>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</si>
  <si>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</si>
  <si>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は、法定耐用年数を経過した管渠はないものの、今後、建設のピークであった平成７年度ごろから平成18年度ごろに整備された管渠の老朽化が見込まれます。管路の点検を行い、損傷状況に応じた対策を実施していく必要があります。管渠老朽化率が全国平均や類似団体の平均値より低いこともあり、管渠改善率が低くなっています。</t>
    <phoneticPr fontId="4"/>
  </si>
  <si>
    <t>　下水道事業の現状や課題を整理し、その課題に対し計画的に取り組むべく、令和元年8月に令和2年度から11年度までを計画期間とする「上下水道ビジョン（経営戦略）」を策定しました。令和2年度より、同ビジョンに基づいた事業運営を行っています。
　下水道事業の経営においては、「基準外一般会計繰入金の削減または解消」「経費回収率100％以上」「運転資金の確保」を同ビジョンの重点基準目標に掲げています。今後も同ビジョンに基づいた取り組みを続け、課題の解消を図ります。
　下水道施設の老朽化については、今後の経年による老朽化を見据え、同ビジョンやストックマネジメント計画に基づき、定期的な点検を実施し、対処が必要な箇所については修繕・改築を計画的に行っています。</t>
    <phoneticPr fontId="4"/>
  </si>
  <si>
    <t>①の経常収支比率は、100％を超えていますが、汚水事業については、下水道使用料で賄うべき費用の一部について、一般会計からの補てんを受け、事業運営を行っています。引き続き経費削減に努めます。
③の流動比率は、建設改良費等の財源に充てた企業債の償還が多額なため、24.44％と低くなっています。運転資金の確保が課題となっています。
④の企業債残高対事業費規模比率は、建設当初から多額の借入れを行ってきたことから類似団体、全国の平均値を大幅に上回っています。しかし、償還のピークを迎え、企業債残高が減少していることから、下降傾向にあります。
⑤の経費回収率は、令和3年10月に実施した下水道使用料の改定等の影響により、89.67％と前年度より良化しました。しかし依然として類似団体、全国の平均値を下回っており、経費の削減と合わせ、経営の効率化が求められます。
⑥施設整備はおおむね終わりましたが、今後は老朽化が進む施設の維持管理にかかる経費が増加することが見込まれます。維持管理を適切にかつ効率的に行っていく必要があります。</t>
    <rPh sb="277" eb="279">
      <t>レイワ</t>
    </rPh>
    <rPh sb="280" eb="281">
      <t>ネン</t>
    </rPh>
    <rPh sb="283" eb="284">
      <t>ガツ</t>
    </rPh>
    <rPh sb="285" eb="287">
      <t>ジッシ</t>
    </rPh>
    <rPh sb="289" eb="292">
      <t>ゲスイドウ</t>
    </rPh>
    <rPh sb="292" eb="295">
      <t>シヨウリョウ</t>
    </rPh>
    <rPh sb="296" eb="298">
      <t>カイテイ</t>
    </rPh>
    <rPh sb="298" eb="299">
      <t>トウ</t>
    </rPh>
    <rPh sb="300" eb="302">
      <t>エイキョウ</t>
    </rPh>
    <rPh sb="313" eb="316">
      <t>ゼンネンド</t>
    </rPh>
    <rPh sb="318" eb="320">
      <t>リョウカ</t>
    </rPh>
    <rPh sb="328" eb="330">
      <t>イゼン</t>
    </rPh>
    <rPh sb="362" eb="364">
      <t>ケイエイ</t>
    </rPh>
    <rPh sb="365" eb="368">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</si>
</sst>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0.05</c:v>
                </c:pt>
                <c:pt idx="1">
                  <c:v>0.06</c:v>
                </c:pt>
                <c:pt idx="2">
                  <c:v>0.08</c:v>
                </c:pt>
                <c:pt idx="3" formatCode="#,##0.00;&quot;△&quot;#,##0.00">
                  <c:v>0</c:v>
                </c:pt>
                <c:pt idx="4">
                  <c:v>7.0000000000000007E-2</c:v>
                </c:pt>
              </c:numCache>
            </c:numRef>
          </c:val>
          <c:extLst>
            <c:ext xmlns:c16="http://schemas.microsoft.com/office/drawing/2014/chart" uri="{C3380CC4-5D6E-409C-BE32-E72D297353CC}">
              <c16:uniqueId val="{00000000-1699-44F8-8CF3-5ACB31741C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0.3</c:v>
                </c:pt>
                <c:pt idx="2">
                  <c:v>0.12</c:v>
                </c:pt>
                <c:pt idx="3">
                  <c:v>0.12</c:v>
                </c:pt>
                <c:pt idx="4">
                  <c:v>0.35</c:v>
                </c:pt>
              </c:numCache>
            </c:numRef>
          </c:val>
          <c:smooth val="0"/>
          <c:extLst>
            <c:ext xmlns:c16="http://schemas.microsoft.com/office/drawing/2014/chart" uri="{C3380CC4-5D6E-409C-BE32-E72D297353CC}">
              <c16:uniqueId val="{00000001-1699-44F8-8CF3-5ACB31741C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65-4F3E-B536-39734BA150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73.599999999999994</c:v>
                </c:pt>
                <c:pt idx="1">
                  <c:v>70.33</c:v>
                </c:pt>
                <c:pt idx="2">
                  <c:v>70.3</c:v>
                </c:pt>
                <c:pt idx="3">
                  <c:v>80.11</c:v>
                </c:pt>
                <c:pt idx="4">
                  <c:v>82.83</c:v>
                </c:pt>
              </c:numCache>
            </c:numRef>
          </c:val>
          <c:smooth val="0"/>
          <c:extLst>
            <c:ext xmlns:c16="http://schemas.microsoft.com/office/drawing/2014/chart" uri="{C3380CC4-5D6E-409C-BE32-E72D297353CC}">
              <c16:uniqueId val="{00000001-9A65-4F3E-B536-39734BA150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99.22</c:v>
                </c:pt>
                <c:pt idx="1">
                  <c:v>99.18</c:v>
                </c:pt>
                <c:pt idx="2">
                  <c:v>99.22</c:v>
                </c:pt>
                <c:pt idx="3">
                  <c:v>99.24</c:v>
                </c:pt>
                <c:pt idx="4">
                  <c:v>99.33</c:v>
                </c:pt>
              </c:numCache>
            </c:numRef>
          </c:val>
          <c:extLst>
            <c:ext xmlns:c16="http://schemas.microsoft.com/office/drawing/2014/chart" uri="{C3380CC4-5D6E-409C-BE32-E72D297353CC}">
              <c16:uniqueId val="{00000000-1292-4356-993F-E03CED033A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96.4</c:v>
                </c:pt>
                <c:pt idx="1">
                  <c:v>95.85</c:v>
                </c:pt>
                <c:pt idx="2">
                  <c:v>95.95</c:v>
                </c:pt>
                <c:pt idx="3">
                  <c:v>95.96</c:v>
                </c:pt>
                <c:pt idx="4">
                  <c:v>95.73</c:v>
                </c:pt>
              </c:numCache>
            </c:numRef>
          </c:val>
          <c:smooth val="0"/>
          <c:extLst>
            <c:ext xmlns:c16="http://schemas.microsoft.com/office/drawing/2014/chart" uri="{C3380CC4-5D6E-409C-BE32-E72D297353CC}">
              <c16:uniqueId val="{00000001-1292-4356-993F-E03CED033A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100.64</c:v>
                </c:pt>
                <c:pt idx="1">
                  <c:v>97.66</c:v>
                </c:pt>
                <c:pt idx="2">
                  <c:v>102.13</c:v>
                </c:pt>
                <c:pt idx="3">
                  <c:v>103.15</c:v>
                </c:pt>
                <c:pt idx="4">
                  <c:v>108.92</c:v>
                </c:pt>
              </c:numCache>
            </c:numRef>
          </c:val>
          <c:extLst>
            <c:ext xmlns:c16="http://schemas.microsoft.com/office/drawing/2014/chart" uri="{C3380CC4-5D6E-409C-BE32-E72D297353CC}">
              <c16:uniqueId val="{00000000-BC77-4789-8FF4-17A889E1EF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103.88</c:v>
                </c:pt>
                <c:pt idx="1">
                  <c:v>106.41</c:v>
                </c:pt>
                <c:pt idx="2">
                  <c:v>107.34</c:v>
                </c:pt>
                <c:pt idx="3">
                  <c:v>107.87</c:v>
                </c:pt>
                <c:pt idx="4">
                  <c:v>109.78</c:v>
                </c:pt>
              </c:numCache>
            </c:numRef>
          </c:val>
          <c:smooth val="0"/>
          <c:extLst>
            <c:ext xmlns:c16="http://schemas.microsoft.com/office/drawing/2014/chart" uri="{C3380CC4-5D6E-409C-BE32-E72D297353CC}">
              <c16:uniqueId val="{00000001-BC77-4789-8FF4-17A889E1EF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c:v>
                </c:pt>
                <c:pt idx="1">
                  <c:v>7.91</c:v>
                </c:pt>
                <c:pt idx="2">
                  <c:v>11.9</c:v>
                </c:pt>
                <c:pt idx="3">
                  <c:v>15.87</c:v>
                </c:pt>
                <c:pt idx="4">
                  <c:v>19.73</c:v>
                </c:pt>
              </c:numCache>
            </c:numRef>
          </c:val>
          <c:extLst>
            <c:ext xmlns:c16="http://schemas.microsoft.com/office/drawing/2014/chart" uri="{C3380CC4-5D6E-409C-BE32-E72D297353CC}">
              <c16:uniqueId val="{00000000-3C16-4E01-B145-472838C939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7.78</c:v>
                </c:pt>
                <c:pt idx="1">
                  <c:v>8.36</c:v>
                </c:pt>
                <c:pt idx="2">
                  <c:v>8.5500000000000007</c:v>
                </c:pt>
                <c:pt idx="3">
                  <c:v>20.23</c:v>
                </c:pt>
                <c:pt idx="4">
                  <c:v>22.34</c:v>
                </c:pt>
              </c:numCache>
            </c:numRef>
          </c:val>
          <c:smooth val="0"/>
          <c:extLst>
            <c:ext xmlns:c16="http://schemas.microsoft.com/office/drawing/2014/chart" uri="{C3380CC4-5D6E-409C-BE32-E72D297353CC}">
              <c16:uniqueId val="{00000001-3C16-4E01-B145-472838C939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F5-473B-9C33-C29DC4D793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0.12</c:v>
                </c:pt>
                <c:pt idx="1">
                  <c:v>3.83</c:v>
                </c:pt>
                <c:pt idx="2">
                  <c:v>2.41</c:v>
                </c:pt>
                <c:pt idx="3">
                  <c:v>1.63</c:v>
                </c:pt>
                <c:pt idx="4">
                  <c:v>1.94</c:v>
                </c:pt>
              </c:numCache>
            </c:numRef>
          </c:val>
          <c:smooth val="0"/>
          <c:extLst>
            <c:ext xmlns:c16="http://schemas.microsoft.com/office/drawing/2014/chart" uri="{C3380CC4-5D6E-409C-BE32-E72D297353CC}">
              <c16:uniqueId val="{00000001-D2F5-473B-9C33-C29DC4D793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3.59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AC1-4FCC-B334-6E86549721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0AC1-4FCC-B334-6E86549721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35.909999999999997</c:v>
                </c:pt>
                <c:pt idx="1">
                  <c:v>24.91</c:v>
                </c:pt>
                <c:pt idx="2">
                  <c:v>26.31</c:v>
                </c:pt>
                <c:pt idx="3">
                  <c:v>24.61</c:v>
                </c:pt>
                <c:pt idx="4">
                  <c:v>24.44</c:v>
                </c:pt>
              </c:numCache>
            </c:numRef>
          </c:val>
          <c:extLst>
            <c:ext xmlns:c16="http://schemas.microsoft.com/office/drawing/2014/chart" uri="{C3380CC4-5D6E-409C-BE32-E72D297353CC}">
              <c16:uniqueId val="{00000000-EEC8-456B-ACE1-314F52916B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30.13</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EEC8-456B-ACE1-314F52916B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1284.8399999999999</c:v>
                </c:pt>
                <c:pt idx="1">
                  <c:v>1250.06</c:v>
                </c:pt>
                <c:pt idx="2">
                  <c:v>1196.94</c:v>
                </c:pt>
                <c:pt idx="3">
                  <c:v>1158.0899999999999</c:v>
                </c:pt>
                <c:pt idx="4">
                  <c:v>998.03</c:v>
                </c:pt>
              </c:numCache>
            </c:numRef>
          </c:val>
          <c:extLst>
            <c:ext xmlns:c16="http://schemas.microsoft.com/office/drawing/2014/chart" uri="{C3380CC4-5D6E-409C-BE32-E72D297353CC}">
              <c16:uniqueId val="{00000000-AFE8-4262-B254-5A73692AF47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707.12</c:v>
                </c:pt>
                <c:pt idx="1">
                  <c:v>733.93</c:v>
                </c:pt>
                <c:pt idx="2">
                  <c:v>813.96</c:v>
                </c:pt>
                <c:pt idx="3">
                  <c:v>843.72</c:v>
                </c:pt>
                <c:pt idx="4">
                  <c:v>788.62</c:v>
                </c:pt>
              </c:numCache>
            </c:numRef>
          </c:val>
          <c:smooth val="0"/>
          <c:extLst>
            <c:ext xmlns:c16="http://schemas.microsoft.com/office/drawing/2014/chart" uri="{C3380CC4-5D6E-409C-BE32-E72D297353CC}">
              <c16:uniqueId val="{00000001-AFE8-4262-B254-5A73692AF47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85.05</c:v>
                </c:pt>
                <c:pt idx="1">
                  <c:v>84.5</c:v>
                </c:pt>
                <c:pt idx="2">
                  <c:v>84.04</c:v>
                </c:pt>
                <c:pt idx="3">
                  <c:v>81.96</c:v>
                </c:pt>
                <c:pt idx="4">
                  <c:v>89.67</c:v>
                </c:pt>
              </c:numCache>
            </c:numRef>
          </c:val>
          <c:extLst>
            <c:ext xmlns:c16="http://schemas.microsoft.com/office/drawing/2014/chart" uri="{C3380CC4-5D6E-409C-BE32-E72D297353CC}">
              <c16:uniqueId val="{00000000-73A3-45F0-B521-567B55322D8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93.62</c:v>
                </c:pt>
                <c:pt idx="1">
                  <c:v>94.59</c:v>
                </c:pt>
                <c:pt idx="2">
                  <c:v>92.08</c:v>
                </c:pt>
                <c:pt idx="3">
                  <c:v>94.81</c:v>
                </c:pt>
                <c:pt idx="4">
                  <c:v>99.88</c:v>
                </c:pt>
              </c:numCache>
            </c:numRef>
          </c:val>
          <c:smooth val="0"/>
          <c:extLst>
            <c:ext xmlns:c16="http://schemas.microsoft.com/office/drawing/2014/chart" uri="{C3380CC4-5D6E-409C-BE32-E72D297353CC}">
              <c16:uniqueId val="{00000001-73A3-45F0-B521-567B55322D8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150.30000000000001</c:v>
                </c:pt>
                <c:pt idx="1">
                  <c:v>150.35</c:v>
                </c:pt>
                <c:pt idx="2">
                  <c:v>150.43</c:v>
                </c:pt>
                <c:pt idx="3">
                  <c:v>150.66999999999999</c:v>
                </c:pt>
                <c:pt idx="4">
                  <c:v>150.80000000000001</c:v>
                </c:pt>
              </c:numCache>
            </c:numRef>
          </c:val>
          <c:extLst>
            <c:ext xmlns:c16="http://schemas.microsoft.com/office/drawing/2014/chart" uri="{C3380CC4-5D6E-409C-BE32-E72D297353CC}">
              <c16:uniqueId val="{00000000-A2A3-4062-97F4-E72F4CF452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136.47</c:v>
                </c:pt>
                <c:pt idx="1">
                  <c:v>131.22</c:v>
                </c:pt>
                <c:pt idx="2">
                  <c:v>132.94999999999999</c:v>
                </c:pt>
                <c:pt idx="3">
                  <c:v>129.9</c:v>
                </c:pt>
                <c:pt idx="4">
                  <c:v>126.94</c:v>
                </c:pt>
              </c:numCache>
            </c:numRef>
          </c:val>
          <c:smooth val="0"/>
          <c:extLst>
            <c:ext xmlns:c16="http://schemas.microsoft.com/office/drawing/2014/chart" uri="{C3380CC4-5D6E-409C-BE32-E72D297353CC}">
              <c16:uniqueId val="{00000001-A2A3-4062-97F4-E72F4CF452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7" zoomScaleNormal="100" workbookViewId="0">
      <selection activeCell="BL7" sqref="BL7:BY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長岡京市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Bb1</v>
      </c>
      <c r="X8" s="35"/>
      <c r="Y8" s="35"/>
      <c r="Z8" s="35"/>
      <c r="AA8" s="35"/>
      <c r="AB8" s="35"/>
      <c r="AC8" s="35"/>
      <c r="AD8" s="36" t="str">
        <f>データ!$M$6</f>
        <v>非設置</v>
      </c>
      <c r="AE8" s="36"/>
      <c r="AF8" s="36"/>
      <c r="AG8" s="36"/>
      <c r="AH8" s="36"/>
      <c r="AI8" s="36"/>
      <c r="AJ8" s="36"/>
      <c r="AK8" s="3"/>
      <c r="AL8" s="37">
        <f>データ!S6</f>
        <v>81169</v>
      </c>
      <c r="AM8" s="37"/>
      <c r="AN8" s="37"/>
      <c r="AO8" s="37"/>
      <c r="AP8" s="37"/>
      <c r="AQ8" s="37"/>
      <c r="AR8" s="37"/>
      <c r="AS8" s="37"/>
      <c r="AT8" s="38">
        <f>データ!T6</f>
        <v>19.170000000000002</v>
      </c>
      <c r="AU8" s="38"/>
      <c r="AV8" s="38"/>
      <c r="AW8" s="38"/>
      <c r="AX8" s="38"/>
      <c r="AY8" s="38"/>
      <c r="AZ8" s="38"/>
      <c r="BA8" s="38"/>
      <c r="BB8" s="38">
        <f>データ!U6</f>
        <v>4234.17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58.89</v>
      </c>
      <c r="J10" s="38"/>
      <c r="K10" s="38"/>
      <c r="L10" s="38"/>
      <c r="M10" s="38"/>
      <c r="N10" s="38"/>
      <c r="O10" s="38"/>
      <c r="P10" s="38">
        <f>データ!P6</f>
        <v>99.89</v>
      </c>
      <c r="Q10" s="38"/>
      <c r="R10" s="38"/>
      <c r="S10" s="38"/>
      <c r="T10" s="38"/>
      <c r="U10" s="38"/>
      <c r="V10" s="38"/>
      <c r="W10" s="38">
        <f>データ!Q6</f>
        <v>83.94</v>
      </c>
      <c r="X10" s="38"/>
      <c r="Y10" s="38"/>
      <c r="Z10" s="38"/>
      <c r="AA10" s="38"/>
      <c r="AB10" s="38"/>
      <c r="AC10" s="38"/>
      <c r="AD10" s="37">
        <f>データ!R6</f>
        <v>2656</v>
      </c>
      <c r="AE10" s="37"/>
      <c r="AF10" s="37"/>
      <c r="AG10" s="37"/>
      <c r="AH10" s="37"/>
      <c r="AI10" s="37"/>
      <c r="AJ10" s="37"/>
      <c r="AK10" s="2"/>
      <c r="AL10" s="37">
        <f>データ!V6</f>
        <v>81417</v>
      </c>
      <c r="AM10" s="37"/>
      <c r="AN10" s="37"/>
      <c r="AO10" s="37"/>
      <c r="AP10" s="37"/>
      <c r="AQ10" s="37"/>
      <c r="AR10" s="37"/>
      <c r="AS10" s="37"/>
      <c r="AT10" s="38">
        <f>データ!W6</f>
        <v>9.7799999999999994</v>
      </c>
      <c r="AU10" s="38"/>
      <c r="AV10" s="38"/>
      <c r="AW10" s="38"/>
      <c r="AX10" s="38"/>
      <c r="AY10" s="38"/>
      <c r="AZ10" s="38"/>
      <c r="BA10" s="38"/>
      <c r="BB10" s="38">
        <f>データ!X6</f>
        <v>8324.85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nefqrpScz/VmAsPsDl5qjngEu5gSfgknXfnSyZxBGTe7osC4jzMddGv9TFjo2q2oLri2Wxqx1QKE1zDFCzPWQg==" saltValue="WGoXtt6KwVXqbWT9CwlE2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262099</v>
      </c>
      <c r="D6" s="19">
        <f t="shared" si="3"/>
        <v>46</v>
      </c>
      <c r="E6" s="19">
        <f t="shared" si="3"/>
        <v>17</v>
      </c>
      <c r="F6" s="19">
        <f t="shared" si="3"/>
        <v>1</v>
      </c>
      <c r="G6" s="19">
        <f t="shared" si="3"/>
        <v>0</v>
      </c>
      <c r="H6" s="19" t="str">
        <f t="shared" si="3"/>
        <v>京都府　長岡京市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58.89</v>
      </c>
      <c r="P6" s="20">
        <f t="shared" si="3"/>
        <v>99.89</v>
      </c>
      <c r="Q6" s="20">
        <f t="shared" si="3"/>
        <v>83.94</v>
      </c>
      <c r="R6" s="20">
        <f t="shared" si="3"/>
        <v>2656</v>
      </c>
      <c r="S6" s="20">
        <f t="shared" si="3"/>
        <v>81169</v>
      </c>
      <c r="T6" s="20">
        <f t="shared" si="3"/>
        <v>19.170000000000002</v>
      </c>
      <c r="U6" s="20">
        <f t="shared" si="3"/>
        <v>4234.17</v>
      </c>
      <c r="V6" s="20">
        <f t="shared" si="3"/>
        <v>81417</v>
      </c>
      <c r="W6" s="20">
        <f t="shared" si="3"/>
        <v>9.7799999999999994</v>
      </c>
      <c r="X6" s="20">
        <f t="shared" si="3"/>
        <v>8324.85</v>
      </c>
      <c r="Y6" s="21">
        <f>IF(Y7="",NA(),Y7)</f>
        <v>100.64</v>
      </c>
      <c r="Z6" s="21">
        <f t="shared" ref="Z6:AH6" si="4">IF(Z7="",NA(),Z7)</f>
        <v>97.66</v>
      </c>
      <c r="AA6" s="21">
        <f t="shared" si="4"/>
        <v>102.13</v>
      </c>
      <c r="AB6" s="21">
        <f t="shared" si="4"/>
        <v>103.15</v>
      </c>
      <c r="AC6" s="21">
        <f t="shared" si="4"/>
        <v>108.92</v>
      </c>
      <c r="AD6" s="21">
        <f t="shared" si="4"/>
        <v>103.88</v>
      </c>
      <c r="AE6" s="21">
        <f t="shared" si="4"/>
        <v>106.41</v>
      </c>
      <c r="AF6" s="21">
        <f t="shared" si="4"/>
        <v>107.34</v>
      </c>
      <c r="AG6" s="21">
        <f t="shared" si="4"/>
        <v>107.87</v>
      </c>
      <c r="AH6" s="21">
        <f t="shared" si="4"/>
        <v>109.78</v>
      </c>
      <c r="AI6" s="20" t="str">
        <f>IF(AI7="","",IF(AI7="-","【-】","【"&amp;SUBSTITUTE(TEXT(AI7,"#,##0.00"),"-","△")&amp;"】"))</f>
        <v>【107.02】</v>
      </c>
      <c r="AJ6" s="20">
        <f>IF(AJ7="",NA(),AJ7)</f>
        <v>0</v>
      </c>
      <c r="AK6" s="21">
        <f t="shared" ref="AK6:AS6" si="5">IF(AK7="",NA(),AK7)</f>
        <v>3.59</v>
      </c>
      <c r="AL6" s="20">
        <f t="shared" si="5"/>
        <v>0</v>
      </c>
      <c r="AM6" s="20">
        <f t="shared" si="5"/>
        <v>0</v>
      </c>
      <c r="AN6" s="20">
        <f t="shared" si="5"/>
        <v>0</v>
      </c>
      <c r="AO6" s="20">
        <f t="shared" si="5"/>
        <v>0</v>
      </c>
      <c r="AP6" s="21">
        <f t="shared" si="5"/>
        <v>0.5</v>
      </c>
      <c r="AQ6" s="20">
        <f t="shared" si="5"/>
        <v>0</v>
      </c>
      <c r="AR6" s="21">
        <f t="shared" si="5"/>
        <v>11.59</v>
      </c>
      <c r="AS6" s="21">
        <f t="shared" si="5"/>
        <v>9.36</v>
      </c>
      <c r="AT6" s="20" t="str">
        <f>IF(AT7="","",IF(AT7="-","【-】","【"&amp;SUBSTITUTE(TEXT(AT7,"#,##0.00"),"-","△")&amp;"】"))</f>
        <v>【3.09】</v>
      </c>
      <c r="AU6" s="21">
        <f>IF(AU7="",NA(),AU7)</f>
        <v>35.909999999999997</v>
      </c>
      <c r="AV6" s="21">
        <f t="shared" ref="AV6:BD6" si="6">IF(AV7="",NA(),AV7)</f>
        <v>24.91</v>
      </c>
      <c r="AW6" s="21">
        <f t="shared" si="6"/>
        <v>26.31</v>
      </c>
      <c r="AX6" s="21">
        <f t="shared" si="6"/>
        <v>24.61</v>
      </c>
      <c r="AY6" s="21">
        <f t="shared" si="6"/>
        <v>24.44</v>
      </c>
      <c r="AZ6" s="21">
        <f t="shared" si="6"/>
        <v>30.13</v>
      </c>
      <c r="BA6" s="21">
        <f t="shared" si="6"/>
        <v>33.130000000000003</v>
      </c>
      <c r="BB6" s="21">
        <f t="shared" si="6"/>
        <v>35.200000000000003</v>
      </c>
      <c r="BC6" s="21">
        <f t="shared" si="6"/>
        <v>37.200000000000003</v>
      </c>
      <c r="BD6" s="21">
        <f t="shared" si="6"/>
        <v>47.13</v>
      </c>
      <c r="BE6" s="20" t="str">
        <f>IF(BE7="","",IF(BE7="-","【-】","【"&amp;SUBSTITUTE(TEXT(BE7,"#,##0.00"),"-","△")&amp;"】"))</f>
        <v>【71.39】</v>
      </c>
      <c r="BF6" s="21">
        <f>IF(BF7="",NA(),BF7)</f>
        <v>1284.8399999999999</v>
      </c>
      <c r="BG6" s="21">
        <f t="shared" ref="BG6:BO6" si="7">IF(BG7="",NA(),BG7)</f>
        <v>1250.06</v>
      </c>
      <c r="BH6" s="21">
        <f t="shared" si="7"/>
        <v>1196.94</v>
      </c>
      <c r="BI6" s="21">
        <f t="shared" si="7"/>
        <v>1158.0899999999999</v>
      </c>
      <c r="BJ6" s="21">
        <f t="shared" si="7"/>
        <v>998.03</v>
      </c>
      <c r="BK6" s="21">
        <f t="shared" si="7"/>
        <v>707.12</v>
      </c>
      <c r="BL6" s="21">
        <f t="shared" si="7"/>
        <v>733.93</v>
      </c>
      <c r="BM6" s="21">
        <f t="shared" si="7"/>
        <v>813.96</v>
      </c>
      <c r="BN6" s="21">
        <f t="shared" si="7"/>
        <v>843.72</v>
      </c>
      <c r="BO6" s="21">
        <f t="shared" si="7"/>
        <v>788.62</v>
      </c>
      <c r="BP6" s="20" t="str">
        <f>IF(BP7="","",IF(BP7="-","【-】","【"&amp;SUBSTITUTE(TEXT(BP7,"#,##0.00"),"-","△")&amp;"】"))</f>
        <v>【669.11】</v>
      </c>
      <c r="BQ6" s="21">
        <f>IF(BQ7="",NA(),BQ7)</f>
        <v>85.05</v>
      </c>
      <c r="BR6" s="21">
        <f t="shared" ref="BR6:BZ6" si="8">IF(BR7="",NA(),BR7)</f>
        <v>84.5</v>
      </c>
      <c r="BS6" s="21">
        <f t="shared" si="8"/>
        <v>84.04</v>
      </c>
      <c r="BT6" s="21">
        <f t="shared" si="8"/>
        <v>81.96</v>
      </c>
      <c r="BU6" s="21">
        <f t="shared" si="8"/>
        <v>89.67</v>
      </c>
      <c r="BV6" s="21">
        <f t="shared" si="8"/>
        <v>93.62</v>
      </c>
      <c r="BW6" s="21">
        <f t="shared" si="8"/>
        <v>94.59</v>
      </c>
      <c r="BX6" s="21">
        <f t="shared" si="8"/>
        <v>92.08</v>
      </c>
      <c r="BY6" s="21">
        <f t="shared" si="8"/>
        <v>94.81</v>
      </c>
      <c r="BZ6" s="21">
        <f t="shared" si="8"/>
        <v>99.88</v>
      </c>
      <c r="CA6" s="20" t="str">
        <f>IF(CA7="","",IF(CA7="-","【-】","【"&amp;SUBSTITUTE(TEXT(CA7,"#,##0.00"),"-","△")&amp;"】"))</f>
        <v>【99.73】</v>
      </c>
      <c r="CB6" s="21">
        <f>IF(CB7="",NA(),CB7)</f>
        <v>150.30000000000001</v>
      </c>
      <c r="CC6" s="21">
        <f t="shared" ref="CC6:CK6" si="9">IF(CC7="",NA(),CC7)</f>
        <v>150.35</v>
      </c>
      <c r="CD6" s="21">
        <f t="shared" si="9"/>
        <v>150.43</v>
      </c>
      <c r="CE6" s="21">
        <f t="shared" si="9"/>
        <v>150.66999999999999</v>
      </c>
      <c r="CF6" s="21">
        <f t="shared" si="9"/>
        <v>150.80000000000001</v>
      </c>
      <c r="CG6" s="21">
        <f t="shared" si="9"/>
        <v>136.47</v>
      </c>
      <c r="CH6" s="21">
        <f t="shared" si="9"/>
        <v>131.22</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73.599999999999994</v>
      </c>
      <c r="CS6" s="21">
        <f t="shared" si="10"/>
        <v>70.33</v>
      </c>
      <c r="CT6" s="21">
        <f t="shared" si="10"/>
        <v>70.3</v>
      </c>
      <c r="CU6" s="21">
        <f t="shared" si="10"/>
        <v>80.11</v>
      </c>
      <c r="CV6" s="21">
        <f t="shared" si="10"/>
        <v>82.83</v>
      </c>
      <c r="CW6" s="20" t="str">
        <f>IF(CW7="","",IF(CW7="-","【-】","【"&amp;SUBSTITUTE(TEXT(CW7,"#,##0.00"),"-","△")&amp;"】"))</f>
        <v>【59.99】</v>
      </c>
      <c r="CX6" s="21">
        <f>IF(CX7="",NA(),CX7)</f>
        <v>99.22</v>
      </c>
      <c r="CY6" s="21">
        <f t="shared" ref="CY6:DG6" si="11">IF(CY7="",NA(),CY7)</f>
        <v>99.18</v>
      </c>
      <c r="CZ6" s="21">
        <f t="shared" si="11"/>
        <v>99.22</v>
      </c>
      <c r="DA6" s="21">
        <f t="shared" si="11"/>
        <v>99.24</v>
      </c>
      <c r="DB6" s="21">
        <f t="shared" si="11"/>
        <v>99.33</v>
      </c>
      <c r="DC6" s="21">
        <f t="shared" si="11"/>
        <v>96.4</v>
      </c>
      <c r="DD6" s="21">
        <f t="shared" si="11"/>
        <v>95.85</v>
      </c>
      <c r="DE6" s="21">
        <f t="shared" si="11"/>
        <v>95.95</v>
      </c>
      <c r="DF6" s="21">
        <f t="shared" si="11"/>
        <v>95.96</v>
      </c>
      <c r="DG6" s="21">
        <f t="shared" si="11"/>
        <v>95.73</v>
      </c>
      <c r="DH6" s="20" t="str">
        <f>IF(DH7="","",IF(DH7="-","【-】","【"&amp;SUBSTITUTE(TEXT(DH7,"#,##0.00"),"-","△")&amp;"】"))</f>
        <v>【95.72】</v>
      </c>
      <c r="DI6" s="21">
        <f>IF(DI7="",NA(),DI7)</f>
        <v>4</v>
      </c>
      <c r="DJ6" s="21">
        <f t="shared" ref="DJ6:DR6" si="12">IF(DJ7="",NA(),DJ7)</f>
        <v>7.91</v>
      </c>
      <c r="DK6" s="21">
        <f t="shared" si="12"/>
        <v>11.9</v>
      </c>
      <c r="DL6" s="21">
        <f t="shared" si="12"/>
        <v>15.87</v>
      </c>
      <c r="DM6" s="21">
        <f t="shared" si="12"/>
        <v>19.73</v>
      </c>
      <c r="DN6" s="21">
        <f t="shared" si="12"/>
        <v>7.78</v>
      </c>
      <c r="DO6" s="21">
        <f t="shared" si="12"/>
        <v>8.36</v>
      </c>
      <c r="DP6" s="21">
        <f t="shared" si="12"/>
        <v>8.5500000000000007</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1">
        <f t="shared" si="13"/>
        <v>0.12</v>
      </c>
      <c r="DZ6" s="21">
        <f t="shared" si="13"/>
        <v>3.83</v>
      </c>
      <c r="EA6" s="21">
        <f t="shared" si="13"/>
        <v>2.41</v>
      </c>
      <c r="EB6" s="21">
        <f t="shared" si="13"/>
        <v>1.63</v>
      </c>
      <c r="EC6" s="21">
        <f t="shared" si="13"/>
        <v>1.94</v>
      </c>
      <c r="ED6" s="20" t="str">
        <f>IF(ED7="","",IF(ED7="-","【-】","【"&amp;SUBSTITUTE(TEXT(ED7,"#,##0.00"),"-","△")&amp;"】"))</f>
        <v>【6.54】</v>
      </c>
      <c r="EE6" s="21">
        <f>IF(EE7="",NA(),EE7)</f>
        <v>0.05</v>
      </c>
      <c r="EF6" s="21">
        <f t="shared" ref="EF6:EN6" si="14">IF(EF7="",NA(),EF7)</f>
        <v>0.06</v>
      </c>
      <c r="EG6" s="21">
        <f t="shared" si="14"/>
        <v>0.08</v>
      </c>
      <c r="EH6" s="20">
        <f t="shared" si="14"/>
        <v>0</v>
      </c>
      <c r="EI6" s="21">
        <f t="shared" si="14"/>
        <v>7.0000000000000007E-2</v>
      </c>
      <c r="EJ6" s="21">
        <f t="shared" si="14"/>
        <v>0.2</v>
      </c>
      <c r="EK6" s="21">
        <f t="shared" si="14"/>
        <v>0.3</v>
      </c>
      <c r="EL6" s="21">
        <f t="shared" si="14"/>
        <v>0.12</v>
      </c>
      <c r="EM6" s="21">
        <f t="shared" si="14"/>
        <v>0.12</v>
      </c>
      <c r="EN6" s="21">
        <f t="shared" si="14"/>
        <v>0.35</v>
      </c>
      <c r="EO6" s="20" t="str">
        <f>IF(EO7="","",IF(EO7="-","【-】","【"&amp;SUBSTITUTE(TEXT(EO7,"#,##0.00"),"-","△")&amp;"】"))</f>
        <v>【0.24】</v>
      </c>
    </row>
    <row r="7" spans="1:148" s="22" customFormat="1" x14ac:dyDescent="0.2">
      <c r="A7" s="14"/>
      <c r="B7" s="23">
        <v>2021</v>
      </c>
      <c r="C7" s="23">
        <v>262099</v>
      </c>
      <c r="D7" s="23">
        <v>46</v>
      </c>
      <c r="E7" s="23">
        <v>17</v>
      </c>
      <c r="F7" s="23">
        <v>1</v>
      </c>
      <c r="G7" s="23">
        <v>0</v>
      </c>
      <c r="H7" s="23" t="s">
        <v>96</v>
      </c>
      <c r="I7" s="23" t="s">
        <v>97</v>
      </c>
      <c r="J7" s="23" t="s">
        <v>98</v>
      </c>
      <c r="K7" s="23" t="s">
        <v>99</v>
      </c>
      <c r="L7" s="23" t="s">
        <v>100</v>
      </c>
      <c r="M7" s="23" t="s">
        <v>101</v>
      </c>
      <c r="N7" s="24" t="s">
        <v>102</v>
      </c>
      <c r="O7" s="24">
        <v>58.89</v>
      </c>
      <c r="P7" s="24">
        <v>99.89</v>
      </c>
      <c r="Q7" s="24">
        <v>83.94</v>
      </c>
      <c r="R7" s="24">
        <v>2656</v>
      </c>
      <c r="S7" s="24">
        <v>81169</v>
      </c>
      <c r="T7" s="24">
        <v>19.170000000000002</v>
      </c>
      <c r="U7" s="24">
        <v>4234.17</v>
      </c>
      <c r="V7" s="24">
        <v>81417</v>
      </c>
      <c r="W7" s="24">
        <v>9.7799999999999994</v>
      </c>
      <c r="X7" s="24">
        <v>8324.85</v>
      </c>
      <c r="Y7" s="24">
        <v>100.64</v>
      </c>
      <c r="Z7" s="24">
        <v>97.66</v>
      </c>
      <c r="AA7" s="24">
        <v>102.13</v>
      </c>
      <c r="AB7" s="24">
        <v>103.15</v>
      </c>
      <c r="AC7" s="24">
        <v>108.92</v>
      </c>
      <c r="AD7" s="24">
        <v>103.88</v>
      </c>
      <c r="AE7" s="24">
        <v>106.41</v>
      </c>
      <c r="AF7" s="24">
        <v>107.34</v>
      </c>
      <c r="AG7" s="24">
        <v>107.87</v>
      </c>
      <c r="AH7" s="24">
        <v>109.78</v>
      </c>
      <c r="AI7" s="24">
        <v>107.02</v>
      </c>
      <c r="AJ7" s="24">
        <v>0</v>
      </c>
      <c r="AK7" s="24">
        <v>3.59</v>
      </c>
      <c r="AL7" s="24">
        <v>0</v>
      </c>
      <c r="AM7" s="24">
        <v>0</v>
      </c>
      <c r="AN7" s="24">
        <v>0</v>
      </c>
      <c r="AO7" s="24">
        <v>0</v>
      </c>
      <c r="AP7" s="24">
        <v>0.5</v>
      </c>
      <c r="AQ7" s="24">
        <v>0</v>
      </c>
      <c r="AR7" s="24">
        <v>11.59</v>
      </c>
      <c r="AS7" s="24">
        <v>9.36</v>
      </c>
      <c r="AT7" s="24">
        <v>3.09</v>
      </c>
      <c r="AU7" s="24">
        <v>35.909999999999997</v>
      </c>
      <c r="AV7" s="24">
        <v>24.91</v>
      </c>
      <c r="AW7" s="24">
        <v>26.31</v>
      </c>
      <c r="AX7" s="24">
        <v>24.61</v>
      </c>
      <c r="AY7" s="24">
        <v>24.44</v>
      </c>
      <c r="AZ7" s="24">
        <v>30.13</v>
      </c>
      <c r="BA7" s="24">
        <v>33.130000000000003</v>
      </c>
      <c r="BB7" s="24">
        <v>35.200000000000003</v>
      </c>
      <c r="BC7" s="24">
        <v>37.200000000000003</v>
      </c>
      <c r="BD7" s="24">
        <v>47.13</v>
      </c>
      <c r="BE7" s="24">
        <v>71.39</v>
      </c>
      <c r="BF7" s="24">
        <v>1284.8399999999999</v>
      </c>
      <c r="BG7" s="24">
        <v>1250.06</v>
      </c>
      <c r="BH7" s="24">
        <v>1196.94</v>
      </c>
      <c r="BI7" s="24">
        <v>1158.0899999999999</v>
      </c>
      <c r="BJ7" s="24">
        <v>998.03</v>
      </c>
      <c r="BK7" s="24">
        <v>707.12</v>
      </c>
      <c r="BL7" s="24">
        <v>733.93</v>
      </c>
      <c r="BM7" s="24">
        <v>813.96</v>
      </c>
      <c r="BN7" s="24">
        <v>843.72</v>
      </c>
      <c r="BO7" s="24">
        <v>788.62</v>
      </c>
      <c r="BP7" s="24">
        <v>669.11</v>
      </c>
      <c r="BQ7" s="24">
        <v>85.05</v>
      </c>
      <c r="BR7" s="24">
        <v>84.5</v>
      </c>
      <c r="BS7" s="24">
        <v>84.04</v>
      </c>
      <c r="BT7" s="24">
        <v>81.96</v>
      </c>
      <c r="BU7" s="24">
        <v>89.67</v>
      </c>
      <c r="BV7" s="24">
        <v>93.62</v>
      </c>
      <c r="BW7" s="24">
        <v>94.59</v>
      </c>
      <c r="BX7" s="24">
        <v>92.08</v>
      </c>
      <c r="BY7" s="24">
        <v>94.81</v>
      </c>
      <c r="BZ7" s="24">
        <v>99.88</v>
      </c>
      <c r="CA7" s="24">
        <v>99.73</v>
      </c>
      <c r="CB7" s="24">
        <v>150.30000000000001</v>
      </c>
      <c r="CC7" s="24">
        <v>150.35</v>
      </c>
      <c r="CD7" s="24">
        <v>150.43</v>
      </c>
      <c r="CE7" s="24">
        <v>150.66999999999999</v>
      </c>
      <c r="CF7" s="24">
        <v>150.80000000000001</v>
      </c>
      <c r="CG7" s="24">
        <v>136.47</v>
      </c>
      <c r="CH7" s="24">
        <v>131.22</v>
      </c>
      <c r="CI7" s="24">
        <v>132.94999999999999</v>
      </c>
      <c r="CJ7" s="24">
        <v>129.9</v>
      </c>
      <c r="CK7" s="24">
        <v>126.94</v>
      </c>
      <c r="CL7" s="24">
        <v>134.97999999999999</v>
      </c>
      <c r="CM7" s="24" t="s">
        <v>102</v>
      </c>
      <c r="CN7" s="24" t="s">
        <v>102</v>
      </c>
      <c r="CO7" s="24" t="s">
        <v>102</v>
      </c>
      <c r="CP7" s="24" t="s">
        <v>102</v>
      </c>
      <c r="CQ7" s="24" t="s">
        <v>102</v>
      </c>
      <c r="CR7" s="24">
        <v>73.599999999999994</v>
      </c>
      <c r="CS7" s="24">
        <v>70.33</v>
      </c>
      <c r="CT7" s="24">
        <v>70.3</v>
      </c>
      <c r="CU7" s="24">
        <v>80.11</v>
      </c>
      <c r="CV7" s="24">
        <v>82.83</v>
      </c>
      <c r="CW7" s="24">
        <v>59.99</v>
      </c>
      <c r="CX7" s="24">
        <v>99.22</v>
      </c>
      <c r="CY7" s="24">
        <v>99.18</v>
      </c>
      <c r="CZ7" s="24">
        <v>99.22</v>
      </c>
      <c r="DA7" s="24">
        <v>99.24</v>
      </c>
      <c r="DB7" s="24">
        <v>99.33</v>
      </c>
      <c r="DC7" s="24">
        <v>96.4</v>
      </c>
      <c r="DD7" s="24">
        <v>95.85</v>
      </c>
      <c r="DE7" s="24">
        <v>95.95</v>
      </c>
      <c r="DF7" s="24">
        <v>95.96</v>
      </c>
      <c r="DG7" s="24">
        <v>95.73</v>
      </c>
      <c r="DH7" s="24">
        <v>95.72</v>
      </c>
      <c r="DI7" s="24">
        <v>4</v>
      </c>
      <c r="DJ7" s="24">
        <v>7.91</v>
      </c>
      <c r="DK7" s="24">
        <v>11.9</v>
      </c>
      <c r="DL7" s="24">
        <v>15.87</v>
      </c>
      <c r="DM7" s="24">
        <v>19.73</v>
      </c>
      <c r="DN7" s="24">
        <v>7.78</v>
      </c>
      <c r="DO7" s="24">
        <v>8.36</v>
      </c>
      <c r="DP7" s="24">
        <v>8.5500000000000007</v>
      </c>
      <c r="DQ7" s="24">
        <v>20.23</v>
      </c>
      <c r="DR7" s="24">
        <v>22.34</v>
      </c>
      <c r="DS7" s="24">
        <v>38.17</v>
      </c>
      <c r="DT7" s="24">
        <v>0</v>
      </c>
      <c r="DU7" s="24">
        <v>0</v>
      </c>
      <c r="DV7" s="24">
        <v>0</v>
      </c>
      <c r="DW7" s="24">
        <v>0</v>
      </c>
      <c r="DX7" s="24">
        <v>0</v>
      </c>
      <c r="DY7" s="24">
        <v>0.12</v>
      </c>
      <c r="DZ7" s="24">
        <v>3.83</v>
      </c>
      <c r="EA7" s="24">
        <v>2.41</v>
      </c>
      <c r="EB7" s="24">
        <v>1.63</v>
      </c>
      <c r="EC7" s="24">
        <v>1.94</v>
      </c>
      <c r="ED7" s="24">
        <v>6.54</v>
      </c>
      <c r="EE7" s="24">
        <v>0.05</v>
      </c>
      <c r="EF7" s="24">
        <v>0.06</v>
      </c>
      <c r="EG7" s="24">
        <v>0.08</v>
      </c>
      <c r="EH7" s="24">
        <v>0</v>
      </c>
      <c r="EI7" s="24">
        <v>7.0000000000000007E-2</v>
      </c>
      <c r="EJ7" s="24">
        <v>0.2</v>
      </c>
      <c r="EK7" s="24">
        <v>0.3</v>
      </c>
      <c r="EL7" s="24">
        <v>0.12</v>
      </c>
      <c r="EM7" s="24">
        <v>0.12</v>
      </c>
      <c r="EN7" s="24">
        <v>0.35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2023-01-12T23:32:20Z</dcterms:created>
  <dcterms:modified xsi:type="dcterms:W3CDTF">2023-02-02T05:15:52Z</dcterms:modified>
  <cp:category/>
</cp:coreProperties>
</file>