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上下水道総務課\水道係\京都府\経営比較分析表\R5.1.11 2.3締切 公営企業に係る「経営比較分析表」（令和３年度決算）の分析等について\回答\"/>
    </mc:Choice>
  </mc:AlternateContent>
  <xr:revisionPtr revIDLastSave="0" documentId="13_ncr:1_{174B9833-ACBA-4B2C-B04E-9ECAEFB19E04}" xr6:coauthVersionLast="36" xr6:coauthVersionMax="36" xr10:uidLastSave="{00000000-0000-0000-0000-000000000000}"/>
  <workbookProtection workbookAlgorithmName="SHA-512" workbookHashValue="DYhvosmK7EnPSJMReyFBnsBiqb+hPnkh4rIwwkaINFoV7fvVuQAc0UlUNxXFF8etA9Dj23oJN2PmuNzUOBIOLA==" workbookSaltValue="xjFUOpivLePLy1NGtpKtSw==" workbookSpinCount="100000" lockStructure="1"/>
  <bookViews>
    <workbookView xWindow="0" yWindow="0" windowWidth="23040" windowHeight="860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<sst xmlns="http://schemas.openxmlformats.org/spreadsheetml/2006/main" count="228" uniqueCount="114">
  <si>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</si>
  <si>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</si>
  <si>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</si>
  <si>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</si>
  <si>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</si>
  <si>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</si>
  <si>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</si>
  <si>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</si>
  <si>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</si>
  <si>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</si>
  <si>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</si>
  <si>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</si>
  <si>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</si>
  <si>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</si>
  <si>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</si>
  <si>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</si>
  <si>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</si>
  <si>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</si>
  <si>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</si>
  <si>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</si>
  <si>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</si>
  <si>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</si>
  <si>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</si>
  <si>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</si>
  <si>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</si>
  <si>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</si>
  <si>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</si>
  <si>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</si>
  <si>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</si>
  <si>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</si>
  <si>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</si>
  <si>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</si>
  <si>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</si>
  <si>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</si>
  <si>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</si>
  <si>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</si>
  <si>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</si>
  <si>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</si>
  <si>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</si>
  <si>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</si>
  <si>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</si>
  <si>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</si>
  <si>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</si>
  <si>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</si>
  <si>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</si>
  <si>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</si>
  <si>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</si>
  <si>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</si>
  <si>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</si>
  <si>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</si>
  <si>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</si>
  <si>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</si>
  <si>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</si>
  <si>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</si>
  <si>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</si>
  <si>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</si>
  <si>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</si>
  <si>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</si>
  <si>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</si>
  <si>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</si>
  <si>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</si>
  <si>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</si>
  <si>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</si>
  <si>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</si>
  <si>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</si>
  <si>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</si>
  <si>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</si>
  <si>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</si>
  <si>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</si>
  <si>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</si>
  <si>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</si>
  <si>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</si>
  <si>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</si>
  <si>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</si>
  <si>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</si>
  <si>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</si>
  <si>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</si>
  <si>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</si>
  <si>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</si>
  <si>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</si>
  <si>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</si>
  <si>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</si>
  <si>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</si>
  <si>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</si>
  <si>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</si>
  <si>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</si>
  <si>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</si>
  <si>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</si>
  <si>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</si>
  <si>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</si>
  <si>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</si>
  <si>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</si>
  <si>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</si>
  <si>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</si>
  <si>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</si>
  <si>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</si>
  <si>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</si>
  <si>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</si>
  <si>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</si>
  <si>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</si>
  <si>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</si>
  <si>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</si>
  <si>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</si>
  <si>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</si>
  <si>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</si>
  <si>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</si>
  <si>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</si>
  <si>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</si>
  <si>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</si>
  <si>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</si>
  <si>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</si>
  <si>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令和元年度までの10年間は、長岡京市水道ビジョンに基づき、経営の健全化を図るとともに、効率的な事業運営を行えるよう施設の再構築に取り組みました。
　令和2年度からは、令和11年度までの10年間を計画期間とする長岡京市上下水道ビジョン（経営戦略）に基づき、人口減少等で水需要の減少が見込まれる中、将来にわたり安全で安心な水道水を安定的に供給していくための取り組みを進めています。計画的な施設の更新を進めるとともに、事業の効率化を図り、経営基盤の強化に取り組みます。</t>
    <phoneticPr fontId="4"/>
  </si>
  <si>
    <t>①令和2年10月に水道料金を引き下げる改定を行った為、給水収益が減少しており前年度に比べ経常収支比率が減少しています。経常収支は100％を超えていますが、健全経営に取り組みます。
③流動比率は300%前後を推移しています。効率的な事業運営を行い資金確保に努めます。
④企業債残高対給水収益比率は、類似団体平均値を下回っていますが、施設の更新による企業債借入額が増加しており、推移に注視します。
⑤料金回収率は全国平均値及び本市前年度より下回っていますが、コロナ禍や令和2年10月に実施した料金改定による影響を注視していきます。
⑥給水原価は、類似団体平均値を上回っており、経費削減に取り組みます。
⑦施設利用率は、類似団体平均値を上回っており効率的な運用ができています。
⑧有収率は、計画的な管路の更新と漏水調査を実施し、高率を維持しています。</t>
    <rPh sb="1" eb="3">
      <t>レイワ</t>
    </rPh>
    <rPh sb="4" eb="5">
      <t>ネン</t>
    </rPh>
    <rPh sb="7" eb="8">
      <t>ガツ</t>
    </rPh>
    <rPh sb="9" eb="11">
      <t>スイドウ</t>
    </rPh>
    <rPh sb="11" eb="13">
      <t>リョウキン</t>
    </rPh>
    <rPh sb="14" eb="15">
      <t>ヒ</t>
    </rPh>
    <rPh sb="16" eb="17">
      <t>サ</t>
    </rPh>
    <rPh sb="19" eb="21">
      <t>カイテイ</t>
    </rPh>
    <rPh sb="22" eb="23">
      <t>オコナ</t>
    </rPh>
    <rPh sb="25" eb="26">
      <t>タメ</t>
    </rPh>
    <rPh sb="27" eb="29">
      <t>キュウスイ</t>
    </rPh>
    <rPh sb="29" eb="31">
      <t>シュウエキ</t>
    </rPh>
    <rPh sb="32" eb="33">
      <t>ゲン</t>
    </rPh>
    <rPh sb="33" eb="34">
      <t>ショウ</t>
    </rPh>
    <rPh sb="38" eb="40">
      <t>ゼンネン</t>
    </rPh>
    <rPh sb="40" eb="41">
      <t>ド</t>
    </rPh>
    <rPh sb="42" eb="43">
      <t>クラ</t>
    </rPh>
    <rPh sb="44" eb="46">
      <t>ケイジョウ</t>
    </rPh>
    <rPh sb="46" eb="48">
      <t>シュウシ</t>
    </rPh>
    <rPh sb="48" eb="50">
      <t>ヒリツ</t>
    </rPh>
    <rPh sb="51" eb="52">
      <t>ゲン</t>
    </rPh>
    <rPh sb="52" eb="53">
      <t>ショウ</t>
    </rPh>
    <rPh sb="204" eb="206">
      <t>ゼンコク</t>
    </rPh>
    <rPh sb="206" eb="209">
      <t>ヘイキンチ</t>
    </rPh>
    <rPh sb="209" eb="210">
      <t>オヨ</t>
    </rPh>
    <rPh sb="211" eb="213">
      <t>ホンシ</t>
    </rPh>
    <rPh sb="213" eb="216">
      <t>ゼンネンド</t>
    </rPh>
    <rPh sb="218" eb="220">
      <t>シタマワ</t>
    </rPh>
    <phoneticPr fontId="4"/>
  </si>
  <si>
    <t>①有形固定資産減価償却率及び②管路経年化率は類似団体、全国平均ともに上回っており、老朽化が進んでいると考えられるので、計画的な施設の更新等を今後も進めていく必要があります。
③管路更新率は前年度を大幅に上回りました。基幹管路など優先順位を考慮しながら計画的な施設の更新に取り組んでいます。</t>
    <rPh sb="22" eb="24">
      <t>ルイジ</t>
    </rPh>
    <rPh sb="24" eb="26">
      <t>ダンタイ</t>
    </rPh>
    <rPh sb="27" eb="29">
      <t>ゼンコク</t>
    </rPh>
    <rPh sb="29" eb="31">
      <t>ヘイキン</t>
    </rPh>
    <rPh sb="34" eb="36">
      <t>ウワマワ</t>
    </rPh>
    <rPh sb="51" eb="52">
      <t>カンガ</t>
    </rPh>
    <rPh sb="59" eb="62">
      <t>ケイカクテキ</t>
    </rPh>
    <rPh sb="63" eb="65">
      <t>シセツ</t>
    </rPh>
    <rPh sb="66" eb="68">
      <t>コウシン</t>
    </rPh>
    <rPh sb="68" eb="69">
      <t>ナド</t>
    </rPh>
    <rPh sb="70" eb="72">
      <t>コンゴ</t>
    </rPh>
    <rPh sb="73" eb="74">
      <t>スス</t>
    </rPh>
    <rPh sb="78" eb="80">
      <t>ヒツヨウ</t>
    </rPh>
    <rPh sb="98" eb="100">
      <t>オオハバ</t>
    </rPh>
    <rPh sb="101" eb="10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</si>
</sst>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0.95</c:v>
                </c:pt>
                <c:pt idx="1">
                  <c:v>0.66</c:v>
                </c:pt>
                <c:pt idx="2">
                  <c:v>0.71</c:v>
                </c:pt>
                <c:pt idx="3">
                  <c:v>0.51</c:v>
                </c:pt>
                <c:pt idx="4">
                  <c:v>1.1499999999999999</c:v>
                </c:pt>
              </c:numCache>
            </c:numRef>
          </c:val>
          <c:extLst>
            <c:ext xmlns:c16="http://schemas.microsoft.com/office/drawing/2014/chart" uri="{C3380CC4-5D6E-409C-BE32-E72D297353CC}">
              <c16:uniqueId val="{00000000-D628-4906-ABB2-67954F95B9E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D628-4906-ABB2-67954F95B9E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64.22</c:v>
                </c:pt>
                <c:pt idx="1">
                  <c:v>63.28</c:v>
                </c:pt>
                <c:pt idx="2">
                  <c:v>61.85</c:v>
                </c:pt>
                <c:pt idx="3">
                  <c:v>62.36</c:v>
                </c:pt>
                <c:pt idx="4">
                  <c:v>61.66</c:v>
                </c:pt>
              </c:numCache>
            </c:numRef>
          </c:val>
          <c:extLst>
            <c:ext xmlns:c16="http://schemas.microsoft.com/office/drawing/2014/chart" uri="{C3380CC4-5D6E-409C-BE32-E72D297353CC}">
              <c16:uniqueId val="{00000000-D5B0-47E7-937D-7F69713A66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D5B0-47E7-937D-7F69713A66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93.42</c:v>
                </c:pt>
                <c:pt idx="1">
                  <c:v>95.01</c:v>
                </c:pt>
                <c:pt idx="2">
                  <c:v>95.85</c:v>
                </c:pt>
                <c:pt idx="3">
                  <c:v>96.03</c:v>
                </c:pt>
                <c:pt idx="4">
                  <c:v>96.49</c:v>
                </c:pt>
              </c:numCache>
            </c:numRef>
          </c:val>
          <c:extLst>
            <c:ext xmlns:c16="http://schemas.microsoft.com/office/drawing/2014/chart" uri="{C3380CC4-5D6E-409C-BE32-E72D297353CC}">
              <c16:uniqueId val="{00000000-5941-4E76-B8DA-54558F6337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5941-4E76-B8DA-54558F6337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107.43</c:v>
                </c:pt>
                <c:pt idx="1">
                  <c:v>107.91</c:v>
                </c:pt>
                <c:pt idx="2">
                  <c:v>107.41</c:v>
                </c:pt>
                <c:pt idx="3">
                  <c:v>106.48</c:v>
                </c:pt>
                <c:pt idx="4">
                  <c:v>101.52</c:v>
                </c:pt>
              </c:numCache>
            </c:numRef>
          </c:val>
          <c:extLst>
            <c:ext xmlns:c16="http://schemas.microsoft.com/office/drawing/2014/chart" uri="{C3380CC4-5D6E-409C-BE32-E72D297353CC}">
              <c16:uniqueId val="{00000000-97AC-4F91-AC83-CE09575AB70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97AC-4F91-AC83-CE09575AB70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50.69</c:v>
                </c:pt>
                <c:pt idx="1">
                  <c:v>52.16</c:v>
                </c:pt>
                <c:pt idx="2">
                  <c:v>53.99</c:v>
                </c:pt>
                <c:pt idx="3">
                  <c:v>55.06</c:v>
                </c:pt>
                <c:pt idx="4">
                  <c:v>54.93</c:v>
                </c:pt>
              </c:numCache>
            </c:numRef>
          </c:val>
          <c:extLst>
            <c:ext xmlns:c16="http://schemas.microsoft.com/office/drawing/2014/chart" uri="{C3380CC4-5D6E-409C-BE32-E72D297353CC}">
              <c16:uniqueId val="{00000000-CD59-4498-AA42-137E34C228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D59-4498-AA42-137E34C228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9.64</c:v>
                </c:pt>
                <c:pt idx="1">
                  <c:v>17.149999999999999</c:v>
                </c:pt>
                <c:pt idx="2">
                  <c:v>18.07</c:v>
                </c:pt>
                <c:pt idx="3">
                  <c:v>21.52</c:v>
                </c:pt>
                <c:pt idx="4">
                  <c:v>22.79</c:v>
                </c:pt>
              </c:numCache>
            </c:numRef>
          </c:val>
          <c:extLst>
            <c:ext xmlns:c16="http://schemas.microsoft.com/office/drawing/2014/chart" uri="{C3380CC4-5D6E-409C-BE32-E72D297353CC}">
              <c16:uniqueId val="{00000000-F85F-4556-A0FC-B84F713E76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F85F-4556-A0FC-B84F713E76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E3-4A4B-9511-42C511A087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56E3-4A4B-9511-42C511A087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296.10000000000002</c:v>
                </c:pt>
                <c:pt idx="1">
                  <c:v>322.92</c:v>
                </c:pt>
                <c:pt idx="2">
                  <c:v>336.54</c:v>
                </c:pt>
                <c:pt idx="3">
                  <c:v>297.64</c:v>
                </c:pt>
                <c:pt idx="4">
                  <c:v>281.17</c:v>
                </c:pt>
              </c:numCache>
            </c:numRef>
          </c:val>
          <c:extLst>
            <c:ext xmlns:c16="http://schemas.microsoft.com/office/drawing/2014/chart" uri="{C3380CC4-5D6E-409C-BE32-E72D297353CC}">
              <c16:uniqueId val="{00000000-2DD5-4413-B7F5-ABDDE88C886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2DD5-4413-B7F5-ABDDE88C886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261.49</c:v>
                </c:pt>
                <c:pt idx="1">
                  <c:v>257.7</c:v>
                </c:pt>
                <c:pt idx="2">
                  <c:v>255.85</c:v>
                </c:pt>
                <c:pt idx="3">
                  <c:v>270.26</c:v>
                </c:pt>
                <c:pt idx="4">
                  <c:v>291.62</c:v>
                </c:pt>
              </c:numCache>
            </c:numRef>
          </c:val>
          <c:extLst>
            <c:ext xmlns:c16="http://schemas.microsoft.com/office/drawing/2014/chart" uri="{C3380CC4-5D6E-409C-BE32-E72D297353CC}">
              <c16:uniqueId val="{00000000-126C-44DD-99FF-7C51A661DF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126C-44DD-99FF-7C51A661DF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99.96</c:v>
                </c:pt>
                <c:pt idx="1">
                  <c:v>102.5</c:v>
                </c:pt>
                <c:pt idx="2">
                  <c:v>101.08</c:v>
                </c:pt>
                <c:pt idx="3">
                  <c:v>102.65</c:v>
                </c:pt>
                <c:pt idx="4">
                  <c:v>97.46</c:v>
                </c:pt>
              </c:numCache>
            </c:numRef>
          </c:val>
          <c:extLst>
            <c:ext xmlns:c16="http://schemas.microsoft.com/office/drawing/2014/chart" uri="{C3380CC4-5D6E-409C-BE32-E72D297353CC}">
              <c16:uniqueId val="{00000000-017F-4508-BDA3-8679A19646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017F-4508-BDA3-8679A19646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198.63</c:v>
                </c:pt>
                <c:pt idx="1">
                  <c:v>194.21</c:v>
                </c:pt>
                <c:pt idx="2">
                  <c:v>196.76</c:v>
                </c:pt>
                <c:pt idx="3">
                  <c:v>187.28</c:v>
                </c:pt>
                <c:pt idx="4">
                  <c:v>192.76</c:v>
                </c:pt>
              </c:numCache>
            </c:numRef>
          </c:val>
          <c:extLst>
            <c:ext xmlns:c16="http://schemas.microsoft.com/office/drawing/2014/chart" uri="{C3380CC4-5D6E-409C-BE32-E72D297353CC}">
              <c16:uniqueId val="{00000000-F26C-4CB3-B09A-4C183788F8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F26C-4CB3-B09A-4C183788F8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京都府　長岡京市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81169</v>
      </c>
      <c r="AM8" s="45"/>
      <c r="AN8" s="45"/>
      <c r="AO8" s="45"/>
      <c r="AP8" s="45"/>
      <c r="AQ8" s="45"/>
      <c r="AR8" s="45"/>
      <c r="AS8" s="45"/>
      <c r="AT8" s="46">
        <f>データ!$S$6</f>
        <v>19.170000000000002</v>
      </c>
      <c r="AU8" s="47"/>
      <c r="AV8" s="47"/>
      <c r="AW8" s="47"/>
      <c r="AX8" s="47"/>
      <c r="AY8" s="47"/>
      <c r="AZ8" s="47"/>
      <c r="BA8" s="47"/>
      <c r="BB8" s="48">
        <f>データ!$T$6</f>
        <v>4234.17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62.09</v>
      </c>
      <c r="J10" s="47"/>
      <c r="K10" s="47"/>
      <c r="L10" s="47"/>
      <c r="M10" s="47"/>
      <c r="N10" s="47"/>
      <c r="O10" s="81"/>
      <c r="P10" s="48">
        <f>データ!$P$6</f>
        <v>100</v>
      </c>
      <c r="Q10" s="48"/>
      <c r="R10" s="48"/>
      <c r="S10" s="48"/>
      <c r="T10" s="48"/>
      <c r="U10" s="48"/>
      <c r="V10" s="48"/>
      <c r="W10" s="45">
        <f>データ!$Q$6</f>
        <v>2981</v>
      </c>
      <c r="X10" s="45"/>
      <c r="Y10" s="45"/>
      <c r="Z10" s="45"/>
      <c r="AA10" s="45"/>
      <c r="AB10" s="45"/>
      <c r="AC10" s="45"/>
      <c r="AD10" s="2"/>
      <c r="AE10" s="2"/>
      <c r="AF10" s="2"/>
      <c r="AG10" s="2"/>
      <c r="AH10" s="2"/>
      <c r="AI10" s="2"/>
      <c r="AJ10" s="2"/>
      <c r="AK10" s="2"/>
      <c r="AL10" s="45">
        <f>データ!$U$6</f>
        <v>81507</v>
      </c>
      <c r="AM10" s="45"/>
      <c r="AN10" s="45"/>
      <c r="AO10" s="45"/>
      <c r="AP10" s="45"/>
      <c r="AQ10" s="45"/>
      <c r="AR10" s="45"/>
      <c r="AS10" s="45"/>
      <c r="AT10" s="46">
        <f>データ!$V$6</f>
        <v>12.36</v>
      </c>
      <c r="AU10" s="47"/>
      <c r="AV10" s="47"/>
      <c r="AW10" s="47"/>
      <c r="AX10" s="47"/>
      <c r="AY10" s="47"/>
      <c r="AZ10" s="47"/>
      <c r="BA10" s="47"/>
      <c r="BB10" s="48">
        <f>データ!$W$6</f>
        <v>6594.42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IlnXmjHud+OvaMJK8/0rCr2FdGbqtK6X9vxF2RE/GoQ3ecefkBBsmQb+PUM5TaP9e6k+nJCftmYvsim2tOM7g==" saltValue="i9L6MaGF71LPvWVKoIL9W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262099</v>
      </c>
      <c r="D6" s="20">
        <f t="shared" si="3"/>
        <v>46</v>
      </c>
      <c r="E6" s="20">
        <f t="shared" si="3"/>
        <v>1</v>
      </c>
      <c r="F6" s="20">
        <f t="shared" si="3"/>
        <v>0</v>
      </c>
      <c r="G6" s="20">
        <f t="shared" si="3"/>
        <v>1</v>
      </c>
      <c r="H6" s="20" t="str">
        <f t="shared" si="3"/>
        <v>京都府　長岡京市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62.09</v>
      </c>
      <c r="P6" s="21">
        <f t="shared" si="3"/>
        <v>100</v>
      </c>
      <c r="Q6" s="21">
        <f t="shared" si="3"/>
        <v>2981</v>
      </c>
      <c r="R6" s="21">
        <f t="shared" si="3"/>
        <v>81169</v>
      </c>
      <c r="S6" s="21">
        <f t="shared" si="3"/>
        <v>19.170000000000002</v>
      </c>
      <c r="T6" s="21">
        <f t="shared" si="3"/>
        <v>4234.17</v>
      </c>
      <c r="U6" s="21">
        <f t="shared" si="3"/>
        <v>81507</v>
      </c>
      <c r="V6" s="21">
        <f t="shared" si="3"/>
        <v>12.36</v>
      </c>
      <c r="W6" s="21">
        <f t="shared" si="3"/>
        <v>6594.42</v>
      </c>
      <c r="X6" s="22">
        <f>IF(X7="",NA(),X7)</f>
        <v>107.43</v>
      </c>
      <c r="Y6" s="22">
        <f t="shared" ref="Y6:AG6" si="4">IF(Y7="",NA(),Y7)</f>
        <v>107.91</v>
      </c>
      <c r="Z6" s="22">
        <f t="shared" si="4"/>
        <v>107.41</v>
      </c>
      <c r="AA6" s="22">
        <f t="shared" si="4"/>
        <v>106.48</v>
      </c>
      <c r="AB6" s="22">
        <f t="shared" si="4"/>
        <v>101.52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296.10000000000002</v>
      </c>
      <c r="AU6" s="22">
        <f t="shared" ref="AU6:BC6" si="6">IF(AU7="",NA(),AU7)</f>
        <v>322.92</v>
      </c>
      <c r="AV6" s="22">
        <f t="shared" si="6"/>
        <v>336.54</v>
      </c>
      <c r="AW6" s="22">
        <f t="shared" si="6"/>
        <v>297.64</v>
      </c>
      <c r="AX6" s="22">
        <f t="shared" si="6"/>
        <v>281.17</v>
      </c>
      <c r="AY6" s="22">
        <f t="shared" si="6"/>
        <v>355.5</v>
      </c>
      <c r="AZ6" s="22">
        <f t="shared" si="6"/>
        <v>349.83</v>
      </c>
      <c r="BA6" s="22">
        <f t="shared" si="6"/>
        <v>360.86</v>
      </c>
      <c r="BB6" s="22">
        <f t="shared" si="6"/>
        <v>350.79</v>
      </c>
      <c r="BC6" s="22">
        <f t="shared" si="6"/>
        <v>354.57</v>
      </c>
      <c r="BD6" s="21" t="str">
        <f>IF(BD7="","",IF(BD7="-","【-】","【"&amp;SUBSTITUTE(TEXT(BD7,"#,##0.00"),"-","△")&amp;"】"))</f>
        <v>【261.51】</v>
      </c>
      <c r="BE6" s="22">
        <f>IF(BE7="",NA(),BE7)</f>
        <v>261.49</v>
      </c>
      <c r="BF6" s="22">
        <f t="shared" ref="BF6:BN6" si="7">IF(BF7="",NA(),BF7)</f>
        <v>257.7</v>
      </c>
      <c r="BG6" s="22">
        <f t="shared" si="7"/>
        <v>255.85</v>
      </c>
      <c r="BH6" s="22">
        <f t="shared" si="7"/>
        <v>270.26</v>
      </c>
      <c r="BI6" s="22">
        <f t="shared" si="7"/>
        <v>291.62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99.96</v>
      </c>
      <c r="BQ6" s="22">
        <f t="shared" ref="BQ6:BY6" si="8">IF(BQ7="",NA(),BQ7)</f>
        <v>102.5</v>
      </c>
      <c r="BR6" s="22">
        <f t="shared" si="8"/>
        <v>101.08</v>
      </c>
      <c r="BS6" s="22">
        <f t="shared" si="8"/>
        <v>102.65</v>
      </c>
      <c r="BT6" s="22">
        <f t="shared" si="8"/>
        <v>97.46</v>
      </c>
      <c r="BU6" s="22">
        <f t="shared" si="8"/>
        <v>104.57</v>
      </c>
      <c r="BV6" s="22">
        <f t="shared" si="8"/>
        <v>103.54</v>
      </c>
      <c r="BW6" s="22">
        <f t="shared" si="8"/>
        <v>103.32</v>
      </c>
      <c r="BX6" s="22">
        <f t="shared" si="8"/>
        <v>100.85</v>
      </c>
      <c r="BY6" s="22">
        <f t="shared" si="8"/>
        <v>103.79</v>
      </c>
      <c r="BZ6" s="21" t="str">
        <f>IF(BZ7="","",IF(BZ7="-","【-】","【"&amp;SUBSTITUTE(TEXT(BZ7,"#,##0.00"),"-","△")&amp;"】"))</f>
        <v>【102.35】</v>
      </c>
      <c r="CA6" s="22">
        <f>IF(CA7="",NA(),CA7)</f>
        <v>198.63</v>
      </c>
      <c r="CB6" s="22">
        <f t="shared" ref="CB6:CJ6" si="9">IF(CB7="",NA(),CB7)</f>
        <v>194.21</v>
      </c>
      <c r="CC6" s="22">
        <f t="shared" si="9"/>
        <v>196.76</v>
      </c>
      <c r="CD6" s="22">
        <f t="shared" si="9"/>
        <v>187.28</v>
      </c>
      <c r="CE6" s="22">
        <f t="shared" si="9"/>
        <v>192.76</v>
      </c>
      <c r="CF6" s="22">
        <f t="shared" si="9"/>
        <v>165.47</v>
      </c>
      <c r="CG6" s="22">
        <f t="shared" si="9"/>
        <v>167.46</v>
      </c>
      <c r="CH6" s="22">
        <f t="shared" si="9"/>
        <v>168.56</v>
      </c>
      <c r="CI6" s="22">
        <f t="shared" si="9"/>
        <v>167.1</v>
      </c>
      <c r="CJ6" s="22">
        <f t="shared" si="9"/>
        <v>167.86</v>
      </c>
      <c r="CK6" s="21" t="str">
        <f>IF(CK7="","",IF(CK7="-","【-】","【"&amp;SUBSTITUTE(TEXT(CK7,"#,##0.00"),"-","△")&amp;"】"))</f>
        <v>【167.74】</v>
      </c>
      <c r="CL6" s="22">
        <f>IF(CL7="",NA(),CL7)</f>
        <v>64.22</v>
      </c>
      <c r="CM6" s="22">
        <f t="shared" ref="CM6:CU6" si="10">IF(CM7="",NA(),CM7)</f>
        <v>63.28</v>
      </c>
      <c r="CN6" s="22">
        <f t="shared" si="10"/>
        <v>61.85</v>
      </c>
      <c r="CO6" s="22">
        <f t="shared" si="10"/>
        <v>62.36</v>
      </c>
      <c r="CP6" s="22">
        <f t="shared" si="10"/>
        <v>61.66</v>
      </c>
      <c r="CQ6" s="22">
        <f t="shared" si="10"/>
        <v>59.74</v>
      </c>
      <c r="CR6" s="22">
        <f t="shared" si="10"/>
        <v>59.46</v>
      </c>
      <c r="CS6" s="22">
        <f t="shared" si="10"/>
        <v>59.51</v>
      </c>
      <c r="CT6" s="22">
        <f t="shared" si="10"/>
        <v>59.91</v>
      </c>
      <c r="CU6" s="22">
        <f t="shared" si="10"/>
        <v>59.4</v>
      </c>
      <c r="CV6" s="21" t="str">
        <f>IF(CV7="","",IF(CV7="-","【-】","【"&amp;SUBSTITUTE(TEXT(CV7,"#,##0.00"),"-","△")&amp;"】"))</f>
        <v>【60.29】</v>
      </c>
      <c r="CW6" s="22">
        <f>IF(CW7="",NA(),CW7)</f>
        <v>93.42</v>
      </c>
      <c r="CX6" s="22">
        <f t="shared" ref="CX6:DF6" si="11">IF(CX7="",NA(),CX7)</f>
        <v>95.01</v>
      </c>
      <c r="CY6" s="22">
        <f t="shared" si="11"/>
        <v>95.85</v>
      </c>
      <c r="CZ6" s="22">
        <f t="shared" si="11"/>
        <v>96.03</v>
      </c>
      <c r="DA6" s="22">
        <f t="shared" si="11"/>
        <v>96.49</v>
      </c>
      <c r="DB6" s="22">
        <f t="shared" si="11"/>
        <v>87.28</v>
      </c>
      <c r="DC6" s="22">
        <f t="shared" si="11"/>
        <v>87.41</v>
      </c>
      <c r="DD6" s="22">
        <f t="shared" si="11"/>
        <v>87.08</v>
      </c>
      <c r="DE6" s="22">
        <f t="shared" si="11"/>
        <v>87.26</v>
      </c>
      <c r="DF6" s="22">
        <f t="shared" si="11"/>
        <v>87.57</v>
      </c>
      <c r="DG6" s="21" t="str">
        <f>IF(DG7="","",IF(DG7="-","【-】","【"&amp;SUBSTITUTE(TEXT(DG7,"#,##0.00"),"-","△")&amp;"】"))</f>
        <v>【90.12】</v>
      </c>
      <c r="DH6" s="22">
        <f>IF(DH7="",NA(),DH7)</f>
        <v>50.69</v>
      </c>
      <c r="DI6" s="22">
        <f t="shared" ref="DI6:DQ6" si="12">IF(DI7="",NA(),DI7)</f>
        <v>52.16</v>
      </c>
      <c r="DJ6" s="22">
        <f t="shared" si="12"/>
        <v>53.99</v>
      </c>
      <c r="DK6" s="22">
        <f t="shared" si="12"/>
        <v>55.06</v>
      </c>
      <c r="DL6" s="22">
        <f t="shared" si="12"/>
        <v>54.93</v>
      </c>
      <c r="DM6" s="22">
        <f t="shared" si="12"/>
        <v>46.94</v>
      </c>
      <c r="DN6" s="22">
        <f t="shared" si="12"/>
        <v>47.62</v>
      </c>
      <c r="DO6" s="22">
        <f t="shared" si="12"/>
        <v>48.55</v>
      </c>
      <c r="DP6" s="22">
        <f t="shared" si="12"/>
        <v>49.2</v>
      </c>
      <c r="DQ6" s="22">
        <f t="shared" si="12"/>
        <v>50.01</v>
      </c>
      <c r="DR6" s="21" t="str">
        <f>IF(DR7="","",IF(DR7="-","【-】","【"&amp;SUBSTITUTE(TEXT(DR7,"#,##0.00"),"-","△")&amp;"】"))</f>
        <v>【50.88】</v>
      </c>
      <c r="DS6" s="22">
        <f>IF(DS7="",NA(),DS7)</f>
        <v>9.64</v>
      </c>
      <c r="DT6" s="22">
        <f t="shared" ref="DT6:EB6" si="13">IF(DT7="",NA(),DT7)</f>
        <v>17.149999999999999</v>
      </c>
      <c r="DU6" s="22">
        <f t="shared" si="13"/>
        <v>18.07</v>
      </c>
      <c r="DV6" s="22">
        <f t="shared" si="13"/>
        <v>21.52</v>
      </c>
      <c r="DW6" s="22">
        <f t="shared" si="13"/>
        <v>22.79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0.95</v>
      </c>
      <c r="EE6" s="22">
        <f t="shared" ref="EE6:EM6" si="14">IF(EE7="",NA(),EE7)</f>
        <v>0.66</v>
      </c>
      <c r="EF6" s="22">
        <f t="shared" si="14"/>
        <v>0.71</v>
      </c>
      <c r="EG6" s="22">
        <f t="shared" si="14"/>
        <v>0.51</v>
      </c>
      <c r="EH6" s="22">
        <f t="shared" si="14"/>
        <v>1.1499999999999999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262099</v>
      </c>
      <c r="D7" s="24">
        <v>46</v>
      </c>
      <c r="E7" s="24">
        <v>1</v>
      </c>
      <c r="F7" s="24">
        <v>0</v>
      </c>
      <c r="G7" s="24">
        <v>1</v>
      </c>
      <c r="H7" s="24" t="s">
        <v>93</v>
      </c>
      <c r="I7" s="24" t="s">
        <v>94</v>
      </c>
      <c r="J7" s="24" t="s">
        <v>95</v>
      </c>
      <c r="K7" s="24" t="s">
        <v>96</v>
      </c>
      <c r="L7" s="24" t="s">
        <v>97</v>
      </c>
      <c r="M7" s="24" t="s">
        <v>98</v>
      </c>
      <c r="N7" s="25" t="s">
        <v>99</v>
      </c>
      <c r="O7" s="25">
        <v>62.09</v>
      </c>
      <c r="P7" s="25">
        <v>100</v>
      </c>
      <c r="Q7" s="25">
        <v>2981</v>
      </c>
      <c r="R7" s="25">
        <v>81169</v>
      </c>
      <c r="S7" s="25">
        <v>19.170000000000002</v>
      </c>
      <c r="T7" s="25">
        <v>4234.17</v>
      </c>
      <c r="U7" s="25">
        <v>81507</v>
      </c>
      <c r="V7" s="25">
        <v>12.36</v>
      </c>
      <c r="W7" s="25">
        <v>6594.42</v>
      </c>
      <c r="X7" s="25">
        <v>107.43</v>
      </c>
      <c r="Y7" s="25">
        <v>107.91</v>
      </c>
      <c r="Z7" s="25">
        <v>107.41</v>
      </c>
      <c r="AA7" s="25">
        <v>106.48</v>
      </c>
      <c r="AB7" s="25">
        <v>101.52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296.10000000000002</v>
      </c>
      <c r="AU7" s="25">
        <v>322.92</v>
      </c>
      <c r="AV7" s="25">
        <v>336.54</v>
      </c>
      <c r="AW7" s="25">
        <v>297.64</v>
      </c>
      <c r="AX7" s="25">
        <v>281.17</v>
      </c>
      <c r="AY7" s="25">
        <v>355.5</v>
      </c>
      <c r="AZ7" s="25">
        <v>349.83</v>
      </c>
      <c r="BA7" s="25">
        <v>360.86</v>
      </c>
      <c r="BB7" s="25">
        <v>350.79</v>
      </c>
      <c r="BC7" s="25">
        <v>354.57</v>
      </c>
      <c r="BD7" s="25">
        <v>261.51</v>
      </c>
      <c r="BE7" s="25">
        <v>261.49</v>
      </c>
      <c r="BF7" s="25">
        <v>257.7</v>
      </c>
      <c r="BG7" s="25">
        <v>255.85</v>
      </c>
      <c r="BH7" s="25">
        <v>270.26</v>
      </c>
      <c r="BI7" s="25">
        <v>291.62</v>
      </c>
      <c r="BJ7" s="25">
        <v>312.58</v>
      </c>
      <c r="BK7" s="25">
        <v>314.87</v>
      </c>
      <c r="BL7" s="25">
        <v>309.27999999999997</v>
      </c>
      <c r="BM7" s="25">
        <v>322.92</v>
      </c>
      <c r="BN7" s="25">
        <v>303.45999999999998</v>
      </c>
      <c r="BO7" s="25">
        <v>265.16000000000003</v>
      </c>
      <c r="BP7" s="25">
        <v>99.96</v>
      </c>
      <c r="BQ7" s="25">
        <v>102.5</v>
      </c>
      <c r="BR7" s="25">
        <v>101.08</v>
      </c>
      <c r="BS7" s="25">
        <v>102.65</v>
      </c>
      <c r="BT7" s="25">
        <v>97.46</v>
      </c>
      <c r="BU7" s="25">
        <v>104.57</v>
      </c>
      <c r="BV7" s="25">
        <v>103.54</v>
      </c>
      <c r="BW7" s="25">
        <v>103.32</v>
      </c>
      <c r="BX7" s="25">
        <v>100.85</v>
      </c>
      <c r="BY7" s="25">
        <v>103.79</v>
      </c>
      <c r="BZ7" s="25">
        <v>102.35</v>
      </c>
      <c r="CA7" s="25">
        <v>198.63</v>
      </c>
      <c r="CB7" s="25">
        <v>194.21</v>
      </c>
      <c r="CC7" s="25">
        <v>196.76</v>
      </c>
      <c r="CD7" s="25">
        <v>187.28</v>
      </c>
      <c r="CE7" s="25">
        <v>192.76</v>
      </c>
      <c r="CF7" s="25">
        <v>165.47</v>
      </c>
      <c r="CG7" s="25">
        <v>167.46</v>
      </c>
      <c r="CH7" s="25">
        <v>168.56</v>
      </c>
      <c r="CI7" s="25">
        <v>167.1</v>
      </c>
      <c r="CJ7" s="25">
        <v>167.86</v>
      </c>
      <c r="CK7" s="25">
        <v>167.74</v>
      </c>
      <c r="CL7" s="25">
        <v>64.22</v>
      </c>
      <c r="CM7" s="25">
        <v>63.28</v>
      </c>
      <c r="CN7" s="25">
        <v>61.85</v>
      </c>
      <c r="CO7" s="25">
        <v>62.36</v>
      </c>
      <c r="CP7" s="25">
        <v>61.66</v>
      </c>
      <c r="CQ7" s="25">
        <v>59.74</v>
      </c>
      <c r="CR7" s="25">
        <v>59.46</v>
      </c>
      <c r="CS7" s="25">
        <v>59.51</v>
      </c>
      <c r="CT7" s="25">
        <v>59.91</v>
      </c>
      <c r="CU7" s="25">
        <v>59.4</v>
      </c>
      <c r="CV7" s="25">
        <v>60.29</v>
      </c>
      <c r="CW7" s="25">
        <v>93.42</v>
      </c>
      <c r="CX7" s="25">
        <v>95.01</v>
      </c>
      <c r="CY7" s="25">
        <v>95.85</v>
      </c>
      <c r="CZ7" s="25">
        <v>96.03</v>
      </c>
      <c r="DA7" s="25">
        <v>96.49</v>
      </c>
      <c r="DB7" s="25">
        <v>87.28</v>
      </c>
      <c r="DC7" s="25">
        <v>87.41</v>
      </c>
      <c r="DD7" s="25">
        <v>87.08</v>
      </c>
      <c r="DE7" s="25">
        <v>87.26</v>
      </c>
      <c r="DF7" s="25">
        <v>87.57</v>
      </c>
      <c r="DG7" s="25">
        <v>90.12</v>
      </c>
      <c r="DH7" s="25">
        <v>50.69</v>
      </c>
      <c r="DI7" s="25">
        <v>52.16</v>
      </c>
      <c r="DJ7" s="25">
        <v>53.99</v>
      </c>
      <c r="DK7" s="25">
        <v>55.06</v>
      </c>
      <c r="DL7" s="25">
        <v>54.93</v>
      </c>
      <c r="DM7" s="25">
        <v>46.94</v>
      </c>
      <c r="DN7" s="25">
        <v>47.62</v>
      </c>
      <c r="DO7" s="25">
        <v>48.55</v>
      </c>
      <c r="DP7" s="25">
        <v>49.2</v>
      </c>
      <c r="DQ7" s="25">
        <v>50.01</v>
      </c>
      <c r="DR7" s="25">
        <v>50.88</v>
      </c>
      <c r="DS7" s="25">
        <v>9.64</v>
      </c>
      <c r="DT7" s="25">
        <v>17.149999999999999</v>
      </c>
      <c r="DU7" s="25">
        <v>18.07</v>
      </c>
      <c r="DV7" s="25">
        <v>21.52</v>
      </c>
      <c r="DW7" s="25">
        <v>22.79</v>
      </c>
      <c r="DX7" s="25">
        <v>14.48</v>
      </c>
      <c r="DY7" s="25">
        <v>16.27</v>
      </c>
      <c r="DZ7" s="25">
        <v>17.11</v>
      </c>
      <c r="EA7" s="25">
        <v>18.329999999999998</v>
      </c>
      <c r="EB7" s="25">
        <v>20.27</v>
      </c>
      <c r="EC7" s="25">
        <v>22.3</v>
      </c>
      <c r="ED7" s="25">
        <v>0.95</v>
      </c>
      <c r="EE7" s="25">
        <v>0.66</v>
      </c>
      <c r="EF7" s="25">
        <v>0.71</v>
      </c>
      <c r="EG7" s="25">
        <v>0.51</v>
      </c>
      <c r="EH7" s="25">
        <v>1.1499999999999999</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2023-02-02T04:59:37Z</cp:lastPrinted>
  <dcterms:created xsi:type="dcterms:W3CDTF">2022-12-01T01:01:13Z</dcterms:created>
  <dcterms:modified xsi:type="dcterms:W3CDTF">2023-02-02T05:32:42Z</dcterms:modified>
  <cp:category/>
</cp:coreProperties>
</file>