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M:\上下水道部\営業課\02_経営係\02 財政事務\03 決算関連・統計\05_経営比較分析表\R03\"/>
    </mc:Choice>
  </mc:AlternateContent>
  <xr:revisionPtr revIDLastSave="0" documentId="13_ncr:1_{D1C318FD-8A0D-4899-AB05-93B1AC1063FD}" xr6:coauthVersionLast="47" xr6:coauthVersionMax="47" xr10:uidLastSave="{00000000-0000-0000-0000-000000000000}"/>
  <workbookProtection workbookAlgorithmName="SHA-512" workbookHashValue="6zDxIAeB4rIg6n6KUVY6r9MJnhcgTrIFeLKyJ8PyKsz5iufglsU+Rfc2qeFQ03aG0yDb/PgeBOkHKpndu4Rjaw==" workbookSaltValue="hatikoyCa2d3vTzVnaxSfA==" workbookSpinCount="100000" lockStructure="1"/>
  <bookViews>
    <workbookView xWindow="-120" yWindow="-120" windowWidth="29040" windowHeight="1572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BB8" i="4" s="1"/>
  <c r="T6" i="5"/>
  <c r="AT8" i="4" s="1"/>
  <c r="S6" i="5"/>
  <c r="AL8" i="4" s="1"/>
  <c r="R6" i="5"/>
  <c r="AD10" i="4" s="1"/>
  <c r="Q6" i="5"/>
  <c r="P6" i="5"/>
  <c r="O6" i="5"/>
  <c r="N6" i="5"/>
  <c r="B10" i="4" s="1"/>
  <c r="M6" i="5"/>
  <c r="L6" i="5"/>
  <c r="K6" i="5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I85" i="4"/>
  <c r="H85" i="4"/>
  <c r="G85" i="4"/>
  <c r="BB10" i="4"/>
  <c r="AT10" i="4"/>
  <c r="W10" i="4"/>
  <c r="P10" i="4"/>
  <c r="I10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<sst xmlns="http://schemas.openxmlformats.org/spreadsheetml/2006/main" count="299" uniqueCount="117">
  <si>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</si>
  <si>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</si>
  <si>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</si>
  <si>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</si>
  <si>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</si>
  <si>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</si>
  <si>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</si>
  <si>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</si>
  <si>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</si>
  <si>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</si>
  <si>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</si>
  <si>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</si>
  <si>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</si>
  <si>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</si>
  <si>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</si>
  <si>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</si>
  <si>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</si>
  <si>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</si>
  <si>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</si>
  <si>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</si>
  <si>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</si>
  <si>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</si>
  <si>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</si>
  <si>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</si>
  <si>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</si>
  <si>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</si>
  <si>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</si>
  <si>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</si>
  <si>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</si>
  <si>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</si>
  <si>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</si>
  <si>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</si>
  <si>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</si>
  <si>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</si>
  <si>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</si>
  <si>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</si>
  <si>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</si>
  <si>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</si>
  <si>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</si>
  <si>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</si>
  <si>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</si>
  <si>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</si>
  <si>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</si>
  <si>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</si>
  <si>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</si>
  <si>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</si>
  <si>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</si>
  <si>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</si>
  <si>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</si>
  <si>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</si>
  <si>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</si>
  <si>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</si>
  <si>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</si>
  <si>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</si>
  <si>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</si>
  <si>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</si>
  <si>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</si>
  <si>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</si>
  <si>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</si>
  <si>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</si>
  <si>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</si>
  <si>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</si>
  <si>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</si>
  <si>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</si>
  <si>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</si>
  <si>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</si>
  <si>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</si>
  <si>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</si>
  <si>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</si>
  <si>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</si>
  <si>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</si>
  <si>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</si>
  <si>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</si>
  <si>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</si>
  <si>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</si>
  <si>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</si>
  <si>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</si>
  <si>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</si>
  <si>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</si>
  <si>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</si>
  <si>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</si>
  <si>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</si>
  <si>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</si>
  <si>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</si>
  <si>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</si>
  <si>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</si>
  <si>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</si>
  <si>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</si>
  <si>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</si>
  <si>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</si>
  <si>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</si>
  <si>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</si>
  <si>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</si>
  <si>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</si>
  <si>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</si>
  <si>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</si>
  <si>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京都府　向日市</t>
  </si>
  <si>
    <t>法適用</t>
  </si>
  <si>
    <t>下水道事業</t>
  </si>
  <si>
    <t>公共下水道</t>
  </si>
  <si>
    <t>Bb1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</si>
  <si>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</si>
  <si>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</si>
  <si>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</si>
  <si>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</si>
  <si>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</si>
  <si>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</si>
  <si>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</si>
  <si>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</si>
  <si>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</si>
  <si>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</si>
  <si>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</si>
  <si>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</si>
  <si>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</si>
  <si>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①収益的収支比率
経常収支比率は100％に近い値で推移していますが、使用料収入の不足分を一般会計繰入金によって賄っています。
③流動比率
未払金に充当するための財源を年度内に収入していることから、年度末時点の現金が増え、流動比率が高くなっています。
④企業債残高対事業規模比率
本市の汚水整備事業が概ね完了していることから、工事費の財源である企業債の新規借入を行うことが少ないため、減少していく見込みです。
⑤経費回収率
汚水処理費の一部を一般会計繰入金によって賄っているため、100％を下回っています。適正な経費回収のため、経営管理の向上が必要です。
⑥汚水処理原価
汚水資本費が高くなる分流式下水道を採用しています。類似団体とほぼ同水準となっています。
⑧水洗化率
早くから水洗化を進め、汚水事業整備が平成12年に完了したことから、ほぼ100％となっています。</t>
    <phoneticPr fontId="4"/>
  </si>
  <si>
    <t>①有形固定資産減価償却率
概ね資産全体の半分程度償却が進んでいる状況です。
②管渠老朽化率
昭和49年から整備に着手したため、耐用年数50年に達している老朽管はありません。現在、予防保全型の維持管理を行い、下水道管渠の長寿命化に取り組んでいます。</t>
    <phoneticPr fontId="4"/>
  </si>
  <si>
    <t>支出の大部分を占める企業債償還金は減少傾向にありますが、使用料収入では支出全体を賄いきれず、一般会計からの繰入金に依存する状況は今後も続く見込みです。
今後も正確な経営状況の把握に努め、安定的な下水道事業運営を行うための適切な経営管理を行います。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</si>
</sst>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13-4687-B2F5-BE9944D1E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0.12</c:v>
                </c:pt>
                <c:pt idx="4">
                  <c:v>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13-4687-B2F5-BE9944D1E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6A-40B5-89C3-C6D15B60A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80.11</c:v>
                </c:pt>
                <c:pt idx="4">
                  <c:v>82.83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6A-40B5-89C3-C6D15B60A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99.15</c:v>
                </c:pt>
                <c:pt idx="4">
                  <c:v>99.1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51-43B5-B777-40C06D874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95.96</c:v>
                </c:pt>
                <c:pt idx="4">
                  <c:v>95.73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51-43B5-B777-40C06D874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99</c:v>
                </c:pt>
                <c:pt idx="4">
                  <c:v>100.06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39-4BAB-94C7-75A280115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107.87</c:v>
                </c:pt>
                <c:pt idx="4">
                  <c:v>109.78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39-4BAB-94C7-75A280115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46.05</c:v>
                </c:pt>
                <c:pt idx="4">
                  <c:v>47.79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21-4768-AFE2-9DC572D07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20.23</c:v>
                </c:pt>
                <c:pt idx="4">
                  <c:v>22.34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21-4768-AFE2-9DC572D07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A7-4342-892E-DED1AF287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1.63</c:v>
                </c:pt>
                <c:pt idx="4">
                  <c:v>1.94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A7-4342-892E-DED1AF287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E1-47BD-ABF9-08DC4855F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11.59</c:v>
                </c:pt>
                <c:pt idx="4">
                  <c:v>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E1-47BD-ABF9-08DC4855F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22.07</c:v>
                </c:pt>
                <c:pt idx="4">
                  <c:v>68.42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3D-4CE1-8A19-B9DEED36F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37.200000000000003</c:v>
                </c:pt>
                <c:pt idx="4">
                  <c:v>47.13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3D-4CE1-8A19-B9DEED36F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664.32</c:v>
                </c:pt>
                <c:pt idx="4">
                  <c:v>595.29999999999995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CF-46D0-869D-6F964A7A2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843.72</c:v>
                </c:pt>
                <c:pt idx="4">
                  <c:v>788.62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CF-46D0-869D-6F964A7A2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90.91</c:v>
                </c:pt>
                <c:pt idx="4">
                  <c:v>94.64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D5-4317-B33B-07D13E289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94.81</c:v>
                </c:pt>
                <c:pt idx="4">
                  <c:v>99.88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D5-4317-B33B-07D13E289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130.24</c:v>
                </c:pt>
                <c:pt idx="4">
                  <c:v>125.19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21-4962-9395-640308922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129.9</c:v>
                </c:pt>
                <c:pt idx="4">
                  <c:v>126.94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21-4962-9395-640308922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【669.11】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70" zoomScaleNormal="7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京都府　向日市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データ!I6</f>
        <v>法適用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公共下水道</v>
      </c>
      <c r="Q8" s="35"/>
      <c r="R8" s="35"/>
      <c r="S8" s="35"/>
      <c r="T8" s="35"/>
      <c r="U8" s="35"/>
      <c r="V8" s="35"/>
      <c r="W8" s="35" t="str">
        <f>データ!L6</f>
        <v>Bb1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57116</v>
      </c>
      <c r="AM8" s="37"/>
      <c r="AN8" s="37"/>
      <c r="AO8" s="37"/>
      <c r="AP8" s="37"/>
      <c r="AQ8" s="37"/>
      <c r="AR8" s="37"/>
      <c r="AS8" s="37"/>
      <c r="AT8" s="38">
        <f>データ!T6</f>
        <v>7.72</v>
      </c>
      <c r="AU8" s="38"/>
      <c r="AV8" s="38"/>
      <c r="AW8" s="38"/>
      <c r="AX8" s="38"/>
      <c r="AY8" s="38"/>
      <c r="AZ8" s="38"/>
      <c r="BA8" s="38"/>
      <c r="BB8" s="38">
        <f>データ!U6</f>
        <v>7398.45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>
        <f>データ!O6</f>
        <v>46.84</v>
      </c>
      <c r="J10" s="38"/>
      <c r="K10" s="38"/>
      <c r="L10" s="38"/>
      <c r="M10" s="38"/>
      <c r="N10" s="38"/>
      <c r="O10" s="38"/>
      <c r="P10" s="38">
        <f>データ!P6</f>
        <v>100.01</v>
      </c>
      <c r="Q10" s="38"/>
      <c r="R10" s="38"/>
      <c r="S10" s="38"/>
      <c r="T10" s="38"/>
      <c r="U10" s="38"/>
      <c r="V10" s="38"/>
      <c r="W10" s="38">
        <f>データ!Q6</f>
        <v>80.099999999999994</v>
      </c>
      <c r="X10" s="38"/>
      <c r="Y10" s="38"/>
      <c r="Z10" s="38"/>
      <c r="AA10" s="38"/>
      <c r="AB10" s="38"/>
      <c r="AC10" s="38"/>
      <c r="AD10" s="37">
        <f>データ!R6</f>
        <v>2266</v>
      </c>
      <c r="AE10" s="37"/>
      <c r="AF10" s="37"/>
      <c r="AG10" s="37"/>
      <c r="AH10" s="37"/>
      <c r="AI10" s="37"/>
      <c r="AJ10" s="37"/>
      <c r="AK10" s="2"/>
      <c r="AL10" s="37">
        <f>データ!V6</f>
        <v>56773</v>
      </c>
      <c r="AM10" s="37"/>
      <c r="AN10" s="37"/>
      <c r="AO10" s="37"/>
      <c r="AP10" s="37"/>
      <c r="AQ10" s="37"/>
      <c r="AR10" s="37"/>
      <c r="AS10" s="37"/>
      <c r="AT10" s="38">
        <f>データ!W6</f>
        <v>6.52</v>
      </c>
      <c r="AU10" s="38"/>
      <c r="AV10" s="38"/>
      <c r="AW10" s="38"/>
      <c r="AX10" s="38"/>
      <c r="AY10" s="38"/>
      <c r="AZ10" s="38"/>
      <c r="BA10" s="38"/>
      <c r="BB10" s="38">
        <f>データ!X6</f>
        <v>8707.52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114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115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116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【107.02】</v>
      </c>
      <c r="F85" s="12" t="str">
        <f>データ!AT6</f>
        <v>【3.09】</v>
      </c>
      <c r="G85" s="12" t="str">
        <f>データ!BE6</f>
        <v>【71.39】</v>
      </c>
      <c r="H85" s="12" t="str">
        <f>データ!BP6</f>
        <v>【669.11】</v>
      </c>
      <c r="I85" s="12" t="str">
        <f>データ!CA6</f>
        <v>【99.73】</v>
      </c>
      <c r="J85" s="12" t="str">
        <f>データ!CL6</f>
        <v>【134.98】</v>
      </c>
      <c r="K85" s="12" t="str">
        <f>データ!CW6</f>
        <v>【59.99】</v>
      </c>
      <c r="L85" s="12" t="str">
        <f>データ!DH6</f>
        <v>【95.72】</v>
      </c>
      <c r="M85" s="12" t="str">
        <f>データ!DS6</f>
        <v>【38.17】</v>
      </c>
      <c r="N85" s="12" t="str">
        <f>データ!ED6</f>
        <v>【6.54】</v>
      </c>
      <c r="O85" s="12" t="str">
        <f>データ!EO6</f>
        <v>【0.24】</v>
      </c>
    </row>
  </sheetData>
  <sheetProtection algorithmName="SHA-512" hashValue="++GdK5dJQq2TDl30vVeYcufl5EcJZzmpbytJPF/uY0v8corX3TrkL48tTE8/To+50grO0UR6uaWtZP9H4ybJdw==" saltValue="Q7IVTcN2CnQPJaYhch1VQA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2021</v>
      </c>
      <c r="C6" s="19">
        <f t="shared" ref="C6:X6" si="3">C7</f>
        <v>262081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京都府　向日市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Bb1</v>
      </c>
      <c r="M6" s="19" t="str">
        <f t="shared" si="3"/>
        <v>非設置</v>
      </c>
      <c r="N6" s="20" t="str">
        <f t="shared" si="3"/>
        <v>-</v>
      </c>
      <c r="O6" s="20">
        <f t="shared" si="3"/>
        <v>46.84</v>
      </c>
      <c r="P6" s="20">
        <f t="shared" si="3"/>
        <v>100.01</v>
      </c>
      <c r="Q6" s="20">
        <f t="shared" si="3"/>
        <v>80.099999999999994</v>
      </c>
      <c r="R6" s="20">
        <f t="shared" si="3"/>
        <v>2266</v>
      </c>
      <c r="S6" s="20">
        <f t="shared" si="3"/>
        <v>57116</v>
      </c>
      <c r="T6" s="20">
        <f t="shared" si="3"/>
        <v>7.72</v>
      </c>
      <c r="U6" s="20">
        <f t="shared" si="3"/>
        <v>7398.45</v>
      </c>
      <c r="V6" s="20">
        <f t="shared" si="3"/>
        <v>56773</v>
      </c>
      <c r="W6" s="20">
        <f t="shared" si="3"/>
        <v>6.52</v>
      </c>
      <c r="X6" s="20">
        <f t="shared" si="3"/>
        <v>8707.52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>
        <f t="shared" si="4"/>
        <v>99</v>
      </c>
      <c r="AC6" s="21">
        <f t="shared" si="4"/>
        <v>100.06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>
        <f t="shared" si="4"/>
        <v>107.87</v>
      </c>
      <c r="AH6" s="21">
        <f t="shared" si="4"/>
        <v>109.78</v>
      </c>
      <c r="AI6" s="20" t="str">
        <f>IF(AI7="","",IF(AI7="-","【-】","【"&amp;SUBSTITUTE(TEXT(AI7,"#,##0.00"),"-","△")&amp;"】"))</f>
        <v>【107.02】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1">
        <f t="shared" si="5"/>
        <v>11.59</v>
      </c>
      <c r="AS6" s="21">
        <f t="shared" si="5"/>
        <v>9.36</v>
      </c>
      <c r="AT6" s="20" t="str">
        <f>IF(AT7="","",IF(AT7="-","【-】","【"&amp;SUBSTITUTE(TEXT(AT7,"#,##0.00"),"-","△")&amp;"】"))</f>
        <v>【3.09】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>
        <f t="shared" si="6"/>
        <v>22.07</v>
      </c>
      <c r="AY6" s="21">
        <f t="shared" si="6"/>
        <v>68.42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>
        <f t="shared" si="6"/>
        <v>37.200000000000003</v>
      </c>
      <c r="BD6" s="21">
        <f t="shared" si="6"/>
        <v>47.13</v>
      </c>
      <c r="BE6" s="20" t="str">
        <f>IF(BE7="","",IF(BE7="-","【-】","【"&amp;SUBSTITUTE(TEXT(BE7,"#,##0.00"),"-","△")&amp;"】"))</f>
        <v>【71.39】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1">
        <f t="shared" si="7"/>
        <v>664.32</v>
      </c>
      <c r="BJ6" s="21">
        <f t="shared" si="7"/>
        <v>595.29999999999995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>
        <f t="shared" si="7"/>
        <v>843.72</v>
      </c>
      <c r="BO6" s="21">
        <f t="shared" si="7"/>
        <v>788.62</v>
      </c>
      <c r="BP6" s="20" t="str">
        <f>IF(BP7="","",IF(BP7="-","【-】","【"&amp;SUBSTITUTE(TEXT(BP7,"#,##0.00"),"-","△")&amp;"】"))</f>
        <v>【669.11】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>
        <f t="shared" si="8"/>
        <v>90.91</v>
      </c>
      <c r="BU6" s="21">
        <f t="shared" si="8"/>
        <v>94.64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>
        <f t="shared" si="8"/>
        <v>94.81</v>
      </c>
      <c r="BZ6" s="21">
        <f t="shared" si="8"/>
        <v>99.88</v>
      </c>
      <c r="CA6" s="20" t="str">
        <f>IF(CA7="","",IF(CA7="-","【-】","【"&amp;SUBSTITUTE(TEXT(CA7,"#,##0.00"),"-","△")&amp;"】"))</f>
        <v>【99.73】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>
        <f t="shared" si="9"/>
        <v>130.24</v>
      </c>
      <c r="CF6" s="21">
        <f t="shared" si="9"/>
        <v>125.19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>
        <f t="shared" si="9"/>
        <v>129.9</v>
      </c>
      <c r="CK6" s="21">
        <f t="shared" si="9"/>
        <v>126.94</v>
      </c>
      <c r="CL6" s="20" t="str">
        <f>IF(CL7="","",IF(CL7="-","【-】","【"&amp;SUBSTITUTE(TEXT(CL7,"#,##0.00"),"-","△")&amp;"】"))</f>
        <v>【134.98】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>
        <f t="shared" si="10"/>
        <v>80.11</v>
      </c>
      <c r="CV6" s="21">
        <f t="shared" si="10"/>
        <v>82.83</v>
      </c>
      <c r="CW6" s="20" t="str">
        <f>IF(CW7="","",IF(CW7="-","【-】","【"&amp;SUBSTITUTE(TEXT(CW7,"#,##0.00"),"-","△")&amp;"】"))</f>
        <v>【59.99】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>
        <f t="shared" si="11"/>
        <v>99.15</v>
      </c>
      <c r="DB6" s="21">
        <f t="shared" si="11"/>
        <v>99.1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>
        <f t="shared" si="11"/>
        <v>95.96</v>
      </c>
      <c r="DG6" s="21">
        <f t="shared" si="11"/>
        <v>95.73</v>
      </c>
      <c r="DH6" s="20" t="str">
        <f>IF(DH7="","",IF(DH7="-","【-】","【"&amp;SUBSTITUTE(TEXT(DH7,"#,##0.00"),"-","△")&amp;"】"))</f>
        <v>【95.72】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>
        <f t="shared" si="12"/>
        <v>46.05</v>
      </c>
      <c r="DM6" s="21">
        <f t="shared" si="12"/>
        <v>47.79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>
        <f t="shared" si="12"/>
        <v>20.23</v>
      </c>
      <c r="DR6" s="21">
        <f t="shared" si="12"/>
        <v>22.34</v>
      </c>
      <c r="DS6" s="20" t="str">
        <f>IF(DS7="","",IF(DS7="-","【-】","【"&amp;SUBSTITUTE(TEXT(DS7,"#,##0.00"),"-","△")&amp;"】"))</f>
        <v>【38.17】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1">
        <f t="shared" si="13"/>
        <v>1.63</v>
      </c>
      <c r="EC6" s="21">
        <f t="shared" si="13"/>
        <v>1.94</v>
      </c>
      <c r="ED6" s="20" t="str">
        <f>IF(ED7="","",IF(ED7="-","【-】","【"&amp;SUBSTITUTE(TEXT(ED7,"#,##0.00"),"-","△")&amp;"】"))</f>
        <v>【6.54】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>
        <f t="shared" si="14"/>
        <v>0.12</v>
      </c>
      <c r="EN6" s="21">
        <f t="shared" si="14"/>
        <v>0.35</v>
      </c>
      <c r="EO6" s="20" t="str">
        <f>IF(EO7="","",IF(EO7="-","【-】","【"&amp;SUBSTITUTE(TEXT(EO7,"#,##0.00"),"-","△")&amp;"】"))</f>
        <v>【0.24】</v>
      </c>
    </row>
    <row r="7" spans="1:148" s="22" customFormat="1" x14ac:dyDescent="0.15">
      <c r="A7" s="14"/>
      <c r="B7" s="23">
        <v>2021</v>
      </c>
      <c r="C7" s="23">
        <v>262081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46.84</v>
      </c>
      <c r="P7" s="24">
        <v>100.01</v>
      </c>
      <c r="Q7" s="24">
        <v>80.099999999999994</v>
      </c>
      <c r="R7" s="24">
        <v>2266</v>
      </c>
      <c r="S7" s="24">
        <v>57116</v>
      </c>
      <c r="T7" s="24">
        <v>7.72</v>
      </c>
      <c r="U7" s="24">
        <v>7398.45</v>
      </c>
      <c r="V7" s="24">
        <v>56773</v>
      </c>
      <c r="W7" s="24">
        <v>6.52</v>
      </c>
      <c r="X7" s="24">
        <v>8707.52</v>
      </c>
      <c r="Y7" s="24" t="s">
        <v>102</v>
      </c>
      <c r="Z7" s="24" t="s">
        <v>102</v>
      </c>
      <c r="AA7" s="24" t="s">
        <v>102</v>
      </c>
      <c r="AB7" s="24">
        <v>99</v>
      </c>
      <c r="AC7" s="24">
        <v>100.06</v>
      </c>
      <c r="AD7" s="24" t="s">
        <v>102</v>
      </c>
      <c r="AE7" s="24" t="s">
        <v>102</v>
      </c>
      <c r="AF7" s="24" t="s">
        <v>102</v>
      </c>
      <c r="AG7" s="24">
        <v>107.87</v>
      </c>
      <c r="AH7" s="24">
        <v>109.78</v>
      </c>
      <c r="AI7" s="24">
        <v>107.02</v>
      </c>
      <c r="AJ7" s="24" t="s">
        <v>102</v>
      </c>
      <c r="AK7" s="24" t="s">
        <v>102</v>
      </c>
      <c r="AL7" s="24" t="s">
        <v>102</v>
      </c>
      <c r="AM7" s="24">
        <v>0</v>
      </c>
      <c r="AN7" s="24">
        <v>0</v>
      </c>
      <c r="AO7" s="24" t="s">
        <v>102</v>
      </c>
      <c r="AP7" s="24" t="s">
        <v>102</v>
      </c>
      <c r="AQ7" s="24" t="s">
        <v>102</v>
      </c>
      <c r="AR7" s="24">
        <v>11.59</v>
      </c>
      <c r="AS7" s="24">
        <v>9.36</v>
      </c>
      <c r="AT7" s="24">
        <v>3.09</v>
      </c>
      <c r="AU7" s="24" t="s">
        <v>102</v>
      </c>
      <c r="AV7" s="24" t="s">
        <v>102</v>
      </c>
      <c r="AW7" s="24" t="s">
        <v>102</v>
      </c>
      <c r="AX7" s="24">
        <v>22.07</v>
      </c>
      <c r="AY7" s="24">
        <v>68.42</v>
      </c>
      <c r="AZ7" s="24" t="s">
        <v>102</v>
      </c>
      <c r="BA7" s="24" t="s">
        <v>102</v>
      </c>
      <c r="BB7" s="24" t="s">
        <v>102</v>
      </c>
      <c r="BC7" s="24">
        <v>37.200000000000003</v>
      </c>
      <c r="BD7" s="24">
        <v>47.13</v>
      </c>
      <c r="BE7" s="24">
        <v>71.39</v>
      </c>
      <c r="BF7" s="24" t="s">
        <v>102</v>
      </c>
      <c r="BG7" s="24" t="s">
        <v>102</v>
      </c>
      <c r="BH7" s="24" t="s">
        <v>102</v>
      </c>
      <c r="BI7" s="24">
        <v>664.32</v>
      </c>
      <c r="BJ7" s="24">
        <v>595.29999999999995</v>
      </c>
      <c r="BK7" s="24" t="s">
        <v>102</v>
      </c>
      <c r="BL7" s="24" t="s">
        <v>102</v>
      </c>
      <c r="BM7" s="24" t="s">
        <v>102</v>
      </c>
      <c r="BN7" s="24">
        <v>843.72</v>
      </c>
      <c r="BO7" s="24">
        <v>788.62</v>
      </c>
      <c r="BP7" s="24">
        <v>669.11</v>
      </c>
      <c r="BQ7" s="24" t="s">
        <v>102</v>
      </c>
      <c r="BR7" s="24" t="s">
        <v>102</v>
      </c>
      <c r="BS7" s="24" t="s">
        <v>102</v>
      </c>
      <c r="BT7" s="24">
        <v>90.91</v>
      </c>
      <c r="BU7" s="24">
        <v>94.64</v>
      </c>
      <c r="BV7" s="24" t="s">
        <v>102</v>
      </c>
      <c r="BW7" s="24" t="s">
        <v>102</v>
      </c>
      <c r="BX7" s="24" t="s">
        <v>102</v>
      </c>
      <c r="BY7" s="24">
        <v>94.81</v>
      </c>
      <c r="BZ7" s="24">
        <v>99.88</v>
      </c>
      <c r="CA7" s="24">
        <v>99.73</v>
      </c>
      <c r="CB7" s="24" t="s">
        <v>102</v>
      </c>
      <c r="CC7" s="24" t="s">
        <v>102</v>
      </c>
      <c r="CD7" s="24" t="s">
        <v>102</v>
      </c>
      <c r="CE7" s="24">
        <v>130.24</v>
      </c>
      <c r="CF7" s="24">
        <v>125.19</v>
      </c>
      <c r="CG7" s="24" t="s">
        <v>102</v>
      </c>
      <c r="CH7" s="24" t="s">
        <v>102</v>
      </c>
      <c r="CI7" s="24" t="s">
        <v>102</v>
      </c>
      <c r="CJ7" s="24">
        <v>129.9</v>
      </c>
      <c r="CK7" s="24">
        <v>126.94</v>
      </c>
      <c r="CL7" s="24">
        <v>134.97999999999999</v>
      </c>
      <c r="CM7" s="24" t="s">
        <v>102</v>
      </c>
      <c r="CN7" s="24" t="s">
        <v>102</v>
      </c>
      <c r="CO7" s="24" t="s">
        <v>102</v>
      </c>
      <c r="CP7" s="24" t="s">
        <v>102</v>
      </c>
      <c r="CQ7" s="24" t="s">
        <v>102</v>
      </c>
      <c r="CR7" s="24" t="s">
        <v>102</v>
      </c>
      <c r="CS7" s="24" t="s">
        <v>102</v>
      </c>
      <c r="CT7" s="24" t="s">
        <v>102</v>
      </c>
      <c r="CU7" s="24">
        <v>80.11</v>
      </c>
      <c r="CV7" s="24">
        <v>82.83</v>
      </c>
      <c r="CW7" s="24">
        <v>59.99</v>
      </c>
      <c r="CX7" s="24" t="s">
        <v>102</v>
      </c>
      <c r="CY7" s="24" t="s">
        <v>102</v>
      </c>
      <c r="CZ7" s="24" t="s">
        <v>102</v>
      </c>
      <c r="DA7" s="24">
        <v>99.15</v>
      </c>
      <c r="DB7" s="24">
        <v>99.1</v>
      </c>
      <c r="DC7" s="24" t="s">
        <v>102</v>
      </c>
      <c r="DD7" s="24" t="s">
        <v>102</v>
      </c>
      <c r="DE7" s="24" t="s">
        <v>102</v>
      </c>
      <c r="DF7" s="24">
        <v>95.96</v>
      </c>
      <c r="DG7" s="24">
        <v>95.73</v>
      </c>
      <c r="DH7" s="24">
        <v>95.72</v>
      </c>
      <c r="DI7" s="24" t="s">
        <v>102</v>
      </c>
      <c r="DJ7" s="24" t="s">
        <v>102</v>
      </c>
      <c r="DK7" s="24" t="s">
        <v>102</v>
      </c>
      <c r="DL7" s="24">
        <v>46.05</v>
      </c>
      <c r="DM7" s="24">
        <v>47.79</v>
      </c>
      <c r="DN7" s="24" t="s">
        <v>102</v>
      </c>
      <c r="DO7" s="24" t="s">
        <v>102</v>
      </c>
      <c r="DP7" s="24" t="s">
        <v>102</v>
      </c>
      <c r="DQ7" s="24">
        <v>20.23</v>
      </c>
      <c r="DR7" s="24">
        <v>22.34</v>
      </c>
      <c r="DS7" s="24">
        <v>38.17</v>
      </c>
      <c r="DT7" s="24" t="s">
        <v>102</v>
      </c>
      <c r="DU7" s="24" t="s">
        <v>102</v>
      </c>
      <c r="DV7" s="24" t="s">
        <v>102</v>
      </c>
      <c r="DW7" s="24">
        <v>0</v>
      </c>
      <c r="DX7" s="24">
        <v>0</v>
      </c>
      <c r="DY7" s="24" t="s">
        <v>102</v>
      </c>
      <c r="DZ7" s="24" t="s">
        <v>102</v>
      </c>
      <c r="EA7" s="24" t="s">
        <v>102</v>
      </c>
      <c r="EB7" s="24">
        <v>1.63</v>
      </c>
      <c r="EC7" s="24">
        <v>1.94</v>
      </c>
      <c r="ED7" s="24">
        <v>6.54</v>
      </c>
      <c r="EE7" s="24" t="s">
        <v>102</v>
      </c>
      <c r="EF7" s="24" t="s">
        <v>102</v>
      </c>
      <c r="EG7" s="24" t="s">
        <v>102</v>
      </c>
      <c r="EH7" s="24">
        <v>0</v>
      </c>
      <c r="EI7" s="24">
        <v>0</v>
      </c>
      <c r="EJ7" s="24" t="s">
        <v>102</v>
      </c>
      <c r="EK7" s="24" t="s">
        <v>102</v>
      </c>
      <c r="EL7" s="24" t="s">
        <v>102</v>
      </c>
      <c r="EM7" s="24">
        <v>0.12</v>
      </c>
      <c r="EN7" s="24">
        <v>0.35</v>
      </c>
      <c r="EO7" s="24">
        <v>0.24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111</v>
      </c>
      <c r="E13" t="s">
        <v>111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dcterms:created xsi:type="dcterms:W3CDTF">2023-01-12T23:32:20Z</dcterms:created>
  <dcterms:modified xsi:type="dcterms:W3CDTF">2023-02-03T02:02:10Z</dcterms:modified>
  <cp:category/>
</cp:coreProperties>
</file>