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上下水道部\営業課\02_経営係\02 財政事務\03 決算関連・統計\05_経営比較分析表\R03\"/>
    </mc:Choice>
  </mc:AlternateContent>
  <xr:revisionPtr revIDLastSave="0" documentId="13_ncr:1_{816D648F-AD23-4E9C-A138-E6D0A7BFDD31}" xr6:coauthVersionLast="47" xr6:coauthVersionMax="47" xr10:uidLastSave="{00000000-0000-0000-0000-000000000000}"/>
  <workbookProtection workbookAlgorithmName="SHA-512" workbookHashValue="zgSNsNnEgqgyE7E555zq1nylytAburatMxWprjh9+3oRL2UbSs5ag+u8x4xGL6SIWfOKU3fqnP8Lskf0ezSpFA==" workbookSaltValue="SRj2O2xyruDWsoZETHmrY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AT10" i="4"/>
  <c r="AL10" i="4"/>
  <c r="W10" i="4"/>
  <c r="B10" i="4"/>
  <c r="BB8" i="4"/>
  <c r="AT8" i="4"/>
  <c r="AL8" i="4"/>
  <c r="AD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<sst xmlns="http://schemas.openxmlformats.org/spreadsheetml/2006/main" count="228" uniqueCount="114">
  <si>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</si>
  <si>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</si>
  <si>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</si>
  <si>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</si>
  <si>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</si>
  <si>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</si>
  <si>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</si>
  <si>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</si>
  <si>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</si>
  <si>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</si>
  <si>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</si>
  <si>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</si>
  <si>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</si>
  <si>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</si>
  <si>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</si>
  <si>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</si>
  <si>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</si>
  <si>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</si>
  <si>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</si>
  <si>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</si>
  <si>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</si>
  <si>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</si>
  <si>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</si>
  <si>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</si>
  <si>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</si>
  <si>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</si>
  <si>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</si>
  <si>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</si>
  <si>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</si>
  <si>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</si>
  <si>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</si>
  <si>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</si>
  <si>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</si>
  <si>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</si>
  <si>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</si>
  <si>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</si>
  <si>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</si>
  <si>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</si>
  <si>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</si>
  <si>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</si>
  <si>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</si>
  <si>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</si>
  <si>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</si>
  <si>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</si>
  <si>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</si>
  <si>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</si>
  <si>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</si>
  <si>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</si>
  <si>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</si>
  <si>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</si>
  <si>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</si>
  <si>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</si>
  <si>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</si>
  <si>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</si>
  <si>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</si>
  <si>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</si>
  <si>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</si>
  <si>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</si>
  <si>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</si>
  <si>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</si>
  <si>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</si>
  <si>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</si>
  <si>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</si>
  <si>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</si>
  <si>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</si>
  <si>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</si>
  <si>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</si>
  <si>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</si>
  <si>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</si>
  <si>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</si>
  <si>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</si>
  <si>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</si>
  <si>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</si>
  <si>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</si>
  <si>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</si>
  <si>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</si>
  <si>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</si>
  <si>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</si>
  <si>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</si>
  <si>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</si>
  <si>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</si>
  <si>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</si>
  <si>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</si>
  <si>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</si>
  <si>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</si>
  <si>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</si>
  <si>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</si>
  <si>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</si>
  <si>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</si>
  <si>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</si>
  <si>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</si>
  <si>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</si>
  <si>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</si>
  <si>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</si>
  <si>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</si>
  <si>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</si>
  <si>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</si>
  <si>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</si>
  <si>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</si>
  <si>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</si>
  <si>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</si>
  <si>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</si>
  <si>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</si>
  <si>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</si>
  <si>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</si>
  <si>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</si>
  <si>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</si>
  <si>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</si>
  <si>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</si>
  <si>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</si>
  <si>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</si>
  <si>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近年100％以上で推移しており、望ましい状態といえます。今後大規模な開発事業により、水需要への影響が見込まれることから、動向を注視していきます。また、経営戦略において100%以上を維持することを目標としており、今後もこの水準を維持していきたいと考えています。
③流動比率
流動比率は類似団体平均を下回っており、現金等の流動資産の保有がやや少ないと考えられます。
④企業債残高対給水収益比率
類似団体よりもわずかに低い値となっていますが、今後水道施設の耐震化を進めていくことで、企業債の発行額が増加し、数値が悪化することが見込まれます。経営戦略に基づく計画的な企業債の発行を行うことで、指標悪化の抑制を図ります。
⑤料金回収率
当該年度は水道料金の減免を行ったため、料金回収率が悪化しています。
⑥給水原価
有収水量が減少したことにより、前年よりもやや増加しています。</t>
    <rPh sb="310" eb="311">
      <t>ハカ</t>
    </rPh>
    <rPh sb="387" eb="389">
      <t>ゾウカ</t>
    </rPh>
    <phoneticPr fontId="4"/>
  </si>
  <si>
    <t>①有形固定資産減価償却率
概ね資産全体の半分程度償却が進んでいる状況で推移しています。
②管路経年化率
老朽管を積極的に更新していますが、法定耐用年数を経過した管路であっても、状態が良好で使用可能な管路は有効に活用しています。
③管路更新率
老朽管の増加が更新ペースを上回り、数値が低下しています。今後基幹管路を中心とした管路の更新に積極的に取り組んでいきます。</t>
    <phoneticPr fontId="4"/>
  </si>
  <si>
    <t xml:space="preserve">本市では「向日市水道事業経営戦略」を策定し、経常収支比率、流動比率、企業債残高対給水収益比率などを重要な指標と定め、併せて基幹管路耐震適合率の向上を目指しております。当該年度は、コロナウイルス感染症対策事業の一環として水道料金の減免を行ったため、料金回収率が悪化していますが、補填するための繰入金を収入していることから、経常収支比率では100％以上を維持する決算状況となりました。しかしながら、今後も水道施設の強化を進めていくため、建設改良費の増加と、それに伴う企業債の増加が見込まれますことから、計画的な経営を行い、事業運営状況の改善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</si>
</sst>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c:v>
                </c:pt>
                <c:pt idx="1">
                  <c:v>1.1299999999999999</c:v>
                </c:pt>
                <c:pt idx="2">
                  <c:v>0.95</c:v>
                </c:pt>
                <c:pt idx="3">
                  <c:v>0.69</c:v>
                </c:pt>
                <c:pt idx="4">
                  <c:v>0.57999999999999996</c:v>
                </c:pt>
              </c:numCache>
            </c:numRef>
          </c:val>
          <c:extLst>
            <c:ext xmlns:c16="http://schemas.microsoft.com/office/drawing/2014/chart" uri="{C3380CC4-5D6E-409C-BE32-E72D297353CC}">
              <c16:uniqueId val="{00000000-7B94-4D3A-9700-C12D201AA9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B94-4D3A-9700-C12D201AA9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46.4</c:v>
                </c:pt>
                <c:pt idx="1">
                  <c:v>46.23</c:v>
                </c:pt>
                <c:pt idx="2">
                  <c:v>46.86</c:v>
                </c:pt>
                <c:pt idx="3">
                  <c:v>48.22</c:v>
                </c:pt>
                <c:pt idx="4">
                  <c:v>48.32</c:v>
                </c:pt>
              </c:numCache>
            </c:numRef>
          </c:val>
          <c:extLst>
            <c:ext xmlns:c16="http://schemas.microsoft.com/office/drawing/2014/chart" uri="{C3380CC4-5D6E-409C-BE32-E72D297353CC}">
              <c16:uniqueId val="{00000000-EA65-4922-B78A-77F17361F5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A65-4922-B78A-77F17361F5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95.11</c:v>
                </c:pt>
                <c:pt idx="1">
                  <c:v>96.04</c:v>
                </c:pt>
                <c:pt idx="2">
                  <c:v>94.36</c:v>
                </c:pt>
                <c:pt idx="3">
                  <c:v>93.59</c:v>
                </c:pt>
                <c:pt idx="4">
                  <c:v>93.09</c:v>
                </c:pt>
              </c:numCache>
            </c:numRef>
          </c:val>
          <c:extLst>
            <c:ext xmlns:c16="http://schemas.microsoft.com/office/drawing/2014/chart" uri="{C3380CC4-5D6E-409C-BE32-E72D297353CC}">
              <c16:uniqueId val="{00000000-4A2B-493E-A947-57768D6832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A2B-493E-A947-57768D6832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117.08</c:v>
                </c:pt>
                <c:pt idx="1">
                  <c:v>117.63</c:v>
                </c:pt>
                <c:pt idx="2">
                  <c:v>118.78</c:v>
                </c:pt>
                <c:pt idx="3">
                  <c:v>116.49</c:v>
                </c:pt>
                <c:pt idx="4">
                  <c:v>115.26</c:v>
                </c:pt>
              </c:numCache>
            </c:numRef>
          </c:val>
          <c:extLst>
            <c:ext xmlns:c16="http://schemas.microsoft.com/office/drawing/2014/chart" uri="{C3380CC4-5D6E-409C-BE32-E72D297353CC}">
              <c16:uniqueId val="{00000000-613A-4511-B4E7-55BF8E6E5E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13A-4511-B4E7-55BF8E6E5E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48.15</c:v>
                </c:pt>
                <c:pt idx="1">
                  <c:v>47.2</c:v>
                </c:pt>
                <c:pt idx="2">
                  <c:v>47.42</c:v>
                </c:pt>
                <c:pt idx="3">
                  <c:v>48.64</c:v>
                </c:pt>
                <c:pt idx="4">
                  <c:v>48.88</c:v>
                </c:pt>
              </c:numCache>
            </c:numRef>
          </c:val>
          <c:extLst>
            <c:ext xmlns:c16="http://schemas.microsoft.com/office/drawing/2014/chart" uri="{C3380CC4-5D6E-409C-BE32-E72D297353CC}">
              <c16:uniqueId val="{00000000-38D2-4C7C-97DF-8DEA00AD5E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8D2-4C7C-97DF-8DEA00AD5E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13.36</c:v>
                </c:pt>
                <c:pt idx="1">
                  <c:v>12.91</c:v>
                </c:pt>
                <c:pt idx="2">
                  <c:v>15.57</c:v>
                </c:pt>
                <c:pt idx="3">
                  <c:v>18.02</c:v>
                </c:pt>
                <c:pt idx="4">
                  <c:v>19.21</c:v>
                </c:pt>
              </c:numCache>
            </c:numRef>
          </c:val>
          <c:extLst>
            <c:ext xmlns:c16="http://schemas.microsoft.com/office/drawing/2014/chart" uri="{C3380CC4-5D6E-409C-BE32-E72D297353CC}">
              <c16:uniqueId val="{00000000-885B-46F9-98AE-19FBD1A11E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85B-46F9-98AE-19FBD1A11E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A-41BD-9286-DAC09B9F0D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F9A-41BD-9286-DAC09B9F0D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323.58999999999997</c:v>
                </c:pt>
                <c:pt idx="1">
                  <c:v>299.72000000000003</c:v>
                </c:pt>
                <c:pt idx="2">
                  <c:v>272.54000000000002</c:v>
                </c:pt>
                <c:pt idx="3">
                  <c:v>322.58</c:v>
                </c:pt>
                <c:pt idx="4">
                  <c:v>329.86</c:v>
                </c:pt>
              </c:numCache>
            </c:numRef>
          </c:val>
          <c:extLst>
            <c:ext xmlns:c16="http://schemas.microsoft.com/office/drawing/2014/chart" uri="{C3380CC4-5D6E-409C-BE32-E72D297353CC}">
              <c16:uniqueId val="{00000000-B286-4E58-B55F-EBEE07AD9C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286-4E58-B55F-EBEE07AD9C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247.37</c:v>
                </c:pt>
                <c:pt idx="1">
                  <c:v>246.96</c:v>
                </c:pt>
                <c:pt idx="2">
                  <c:v>248.77</c:v>
                </c:pt>
                <c:pt idx="3">
                  <c:v>261.72000000000003</c:v>
                </c:pt>
                <c:pt idx="4">
                  <c:v>294.7</c:v>
                </c:pt>
              </c:numCache>
            </c:numRef>
          </c:val>
          <c:extLst>
            <c:ext xmlns:c16="http://schemas.microsoft.com/office/drawing/2014/chart" uri="{C3380CC4-5D6E-409C-BE32-E72D297353CC}">
              <c16:uniqueId val="{00000000-51CA-435F-A77B-35CAD4460E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1CA-435F-A77B-35CAD4460E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111.33</c:v>
                </c:pt>
                <c:pt idx="1">
                  <c:v>113.28</c:v>
                </c:pt>
                <c:pt idx="2">
                  <c:v>116.22</c:v>
                </c:pt>
                <c:pt idx="3">
                  <c:v>113.34</c:v>
                </c:pt>
                <c:pt idx="4">
                  <c:v>105.17</c:v>
                </c:pt>
              </c:numCache>
            </c:numRef>
          </c:val>
          <c:extLst>
            <c:ext xmlns:c16="http://schemas.microsoft.com/office/drawing/2014/chart" uri="{C3380CC4-5D6E-409C-BE32-E72D297353CC}">
              <c16:uniqueId val="{00000000-A5EC-429B-9658-7868D41685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5EC-429B-9658-7868D41685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179.36</c:v>
                </c:pt>
                <c:pt idx="1">
                  <c:v>176.52</c:v>
                </c:pt>
                <c:pt idx="2">
                  <c:v>172.41</c:v>
                </c:pt>
                <c:pt idx="3">
                  <c:v>163.41999999999999</c:v>
                </c:pt>
                <c:pt idx="4">
                  <c:v>164.33</c:v>
                </c:pt>
              </c:numCache>
            </c:numRef>
          </c:val>
          <c:extLst>
            <c:ext xmlns:c16="http://schemas.microsoft.com/office/drawing/2014/chart" uri="{C3380CC4-5D6E-409C-BE32-E72D297353CC}">
              <c16:uniqueId val="{00000000-5B8A-44EB-83EA-0AA4CB86E8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B8A-44EB-83EA-0AA4CB86E8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向日市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57116</v>
      </c>
      <c r="AM8" s="45"/>
      <c r="AN8" s="45"/>
      <c r="AO8" s="45"/>
      <c r="AP8" s="45"/>
      <c r="AQ8" s="45"/>
      <c r="AR8" s="45"/>
      <c r="AS8" s="45"/>
      <c r="AT8" s="46">
        <f>データ!$S$6</f>
        <v>7.72</v>
      </c>
      <c r="AU8" s="47"/>
      <c r="AV8" s="47"/>
      <c r="AW8" s="47"/>
      <c r="AX8" s="47"/>
      <c r="AY8" s="47"/>
      <c r="AZ8" s="47"/>
      <c r="BA8" s="47"/>
      <c r="BB8" s="48">
        <f>データ!$T$6</f>
        <v>7398.45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69.489999999999995</v>
      </c>
      <c r="J10" s="47"/>
      <c r="K10" s="47"/>
      <c r="L10" s="47"/>
      <c r="M10" s="47"/>
      <c r="N10" s="47"/>
      <c r="O10" s="81"/>
      <c r="P10" s="48">
        <f>データ!$P$6</f>
        <v>100</v>
      </c>
      <c r="Q10" s="48"/>
      <c r="R10" s="48"/>
      <c r="S10" s="48"/>
      <c r="T10" s="48"/>
      <c r="U10" s="48"/>
      <c r="V10" s="48"/>
      <c r="W10" s="45">
        <f>データ!$Q$6</f>
        <v>2854</v>
      </c>
      <c r="X10" s="45"/>
      <c r="Y10" s="45"/>
      <c r="Z10" s="45"/>
      <c r="AA10" s="45"/>
      <c r="AB10" s="45"/>
      <c r="AC10" s="45"/>
      <c r="AD10" s="2"/>
      <c r="AE10" s="2"/>
      <c r="AF10" s="2"/>
      <c r="AG10" s="2"/>
      <c r="AH10" s="2"/>
      <c r="AI10" s="2"/>
      <c r="AJ10" s="2"/>
      <c r="AK10" s="2"/>
      <c r="AL10" s="45">
        <f>データ!$U$6</f>
        <v>56776</v>
      </c>
      <c r="AM10" s="45"/>
      <c r="AN10" s="45"/>
      <c r="AO10" s="45"/>
      <c r="AP10" s="45"/>
      <c r="AQ10" s="45"/>
      <c r="AR10" s="45"/>
      <c r="AS10" s="45"/>
      <c r="AT10" s="46">
        <f>データ!$V$6</f>
        <v>7.72</v>
      </c>
      <c r="AU10" s="47"/>
      <c r="AV10" s="47"/>
      <c r="AW10" s="47"/>
      <c r="AX10" s="47"/>
      <c r="AY10" s="47"/>
      <c r="AZ10" s="47"/>
      <c r="BA10" s="47"/>
      <c r="BB10" s="48">
        <f>データ!$W$6</f>
        <v>7354.4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viSYrdsPwjvj/AIVxTs4GmaTuQDtoRnvZuXLDuaP35dXEumX3fsMs7Ix7HqAyTQvTb6LQujltZc1grJQUnv+A==" saltValue="q+QGwXiVi2TO5kNJ7EyF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262081</v>
      </c>
      <c r="D6" s="20">
        <f t="shared" si="3"/>
        <v>46</v>
      </c>
      <c r="E6" s="20">
        <f t="shared" si="3"/>
        <v>1</v>
      </c>
      <c r="F6" s="20">
        <f t="shared" si="3"/>
        <v>0</v>
      </c>
      <c r="G6" s="20">
        <f t="shared" si="3"/>
        <v>1</v>
      </c>
      <c r="H6" s="20" t="str">
        <f t="shared" si="3"/>
        <v>京都府　向日市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69.489999999999995</v>
      </c>
      <c r="P6" s="21">
        <f t="shared" si="3"/>
        <v>100</v>
      </c>
      <c r="Q6" s="21">
        <f t="shared" si="3"/>
        <v>2854</v>
      </c>
      <c r="R6" s="21">
        <f t="shared" si="3"/>
        <v>57116</v>
      </c>
      <c r="S6" s="21">
        <f t="shared" si="3"/>
        <v>7.72</v>
      </c>
      <c r="T6" s="21">
        <f t="shared" si="3"/>
        <v>7398.45</v>
      </c>
      <c r="U6" s="21">
        <f t="shared" si="3"/>
        <v>56776</v>
      </c>
      <c r="V6" s="21">
        <f t="shared" si="3"/>
        <v>7.72</v>
      </c>
      <c r="W6" s="21">
        <f t="shared" si="3"/>
        <v>7354.4</v>
      </c>
      <c r="X6" s="22">
        <f>IF(X7="",NA(),X7)</f>
        <v>117.08</v>
      </c>
      <c r="Y6" s="22">
        <f t="shared" ref="Y6:AG6" si="4">IF(Y7="",NA(),Y7)</f>
        <v>117.63</v>
      </c>
      <c r="Z6" s="22">
        <f t="shared" si="4"/>
        <v>118.78</v>
      </c>
      <c r="AA6" s="22">
        <f t="shared" si="4"/>
        <v>116.49</v>
      </c>
      <c r="AB6" s="22">
        <f t="shared" si="4"/>
        <v>115.26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323.58999999999997</v>
      </c>
      <c r="AU6" s="22">
        <f t="shared" ref="AU6:BC6" si="6">IF(AU7="",NA(),AU7)</f>
        <v>299.72000000000003</v>
      </c>
      <c r="AV6" s="22">
        <f t="shared" si="6"/>
        <v>272.54000000000002</v>
      </c>
      <c r="AW6" s="22">
        <f t="shared" si="6"/>
        <v>322.58</v>
      </c>
      <c r="AX6" s="22">
        <f t="shared" si="6"/>
        <v>329.86</v>
      </c>
      <c r="AY6" s="22">
        <f t="shared" si="6"/>
        <v>355.5</v>
      </c>
      <c r="AZ6" s="22">
        <f t="shared" si="6"/>
        <v>349.83</v>
      </c>
      <c r="BA6" s="22">
        <f t="shared" si="6"/>
        <v>360.86</v>
      </c>
      <c r="BB6" s="22">
        <f t="shared" si="6"/>
        <v>350.79</v>
      </c>
      <c r="BC6" s="22">
        <f t="shared" si="6"/>
        <v>354.57</v>
      </c>
      <c r="BD6" s="21" t="str">
        <f>IF(BD7="","",IF(BD7="-","【-】","【"&amp;SUBSTITUTE(TEXT(BD7,"#,##0.00"),"-","△")&amp;"】"))</f>
        <v>【261.51】</v>
      </c>
      <c r="BE6" s="22">
        <f>IF(BE7="",NA(),BE7)</f>
        <v>247.37</v>
      </c>
      <c r="BF6" s="22">
        <f t="shared" ref="BF6:BN6" si="7">IF(BF7="",NA(),BF7)</f>
        <v>246.96</v>
      </c>
      <c r="BG6" s="22">
        <f t="shared" si="7"/>
        <v>248.77</v>
      </c>
      <c r="BH6" s="22">
        <f t="shared" si="7"/>
        <v>261.72000000000003</v>
      </c>
      <c r="BI6" s="22">
        <f t="shared" si="7"/>
        <v>294.7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111.33</v>
      </c>
      <c r="BQ6" s="22">
        <f t="shared" ref="BQ6:BY6" si="8">IF(BQ7="",NA(),BQ7)</f>
        <v>113.28</v>
      </c>
      <c r="BR6" s="22">
        <f t="shared" si="8"/>
        <v>116.22</v>
      </c>
      <c r="BS6" s="22">
        <f t="shared" si="8"/>
        <v>113.34</v>
      </c>
      <c r="BT6" s="22">
        <f t="shared" si="8"/>
        <v>105.17</v>
      </c>
      <c r="BU6" s="22">
        <f t="shared" si="8"/>
        <v>104.57</v>
      </c>
      <c r="BV6" s="22">
        <f t="shared" si="8"/>
        <v>103.54</v>
      </c>
      <c r="BW6" s="22">
        <f t="shared" si="8"/>
        <v>103.32</v>
      </c>
      <c r="BX6" s="22">
        <f t="shared" si="8"/>
        <v>100.85</v>
      </c>
      <c r="BY6" s="22">
        <f t="shared" si="8"/>
        <v>103.79</v>
      </c>
      <c r="BZ6" s="21" t="str">
        <f>IF(BZ7="","",IF(BZ7="-","【-】","【"&amp;SUBSTITUTE(TEXT(BZ7,"#,##0.00"),"-","△")&amp;"】"))</f>
        <v>【102.35】</v>
      </c>
      <c r="CA6" s="22">
        <f>IF(CA7="",NA(),CA7)</f>
        <v>179.36</v>
      </c>
      <c r="CB6" s="22">
        <f t="shared" ref="CB6:CJ6" si="9">IF(CB7="",NA(),CB7)</f>
        <v>176.52</v>
      </c>
      <c r="CC6" s="22">
        <f t="shared" si="9"/>
        <v>172.41</v>
      </c>
      <c r="CD6" s="22">
        <f t="shared" si="9"/>
        <v>163.41999999999999</v>
      </c>
      <c r="CE6" s="22">
        <f t="shared" si="9"/>
        <v>164.33</v>
      </c>
      <c r="CF6" s="22">
        <f t="shared" si="9"/>
        <v>165.47</v>
      </c>
      <c r="CG6" s="22">
        <f t="shared" si="9"/>
        <v>167.46</v>
      </c>
      <c r="CH6" s="22">
        <f t="shared" si="9"/>
        <v>168.56</v>
      </c>
      <c r="CI6" s="22">
        <f t="shared" si="9"/>
        <v>167.1</v>
      </c>
      <c r="CJ6" s="22">
        <f t="shared" si="9"/>
        <v>167.86</v>
      </c>
      <c r="CK6" s="21" t="str">
        <f>IF(CK7="","",IF(CK7="-","【-】","【"&amp;SUBSTITUTE(TEXT(CK7,"#,##0.00"),"-","△")&amp;"】"))</f>
        <v>【167.74】</v>
      </c>
      <c r="CL6" s="22">
        <f>IF(CL7="",NA(),CL7)</f>
        <v>46.4</v>
      </c>
      <c r="CM6" s="22">
        <f t="shared" ref="CM6:CU6" si="10">IF(CM7="",NA(),CM7)</f>
        <v>46.23</v>
      </c>
      <c r="CN6" s="22">
        <f t="shared" si="10"/>
        <v>46.86</v>
      </c>
      <c r="CO6" s="22">
        <f t="shared" si="10"/>
        <v>48.22</v>
      </c>
      <c r="CP6" s="22">
        <f t="shared" si="10"/>
        <v>48.32</v>
      </c>
      <c r="CQ6" s="22">
        <f t="shared" si="10"/>
        <v>59.74</v>
      </c>
      <c r="CR6" s="22">
        <f t="shared" si="10"/>
        <v>59.46</v>
      </c>
      <c r="CS6" s="22">
        <f t="shared" si="10"/>
        <v>59.51</v>
      </c>
      <c r="CT6" s="22">
        <f t="shared" si="10"/>
        <v>59.91</v>
      </c>
      <c r="CU6" s="22">
        <f t="shared" si="10"/>
        <v>59.4</v>
      </c>
      <c r="CV6" s="21" t="str">
        <f>IF(CV7="","",IF(CV7="-","【-】","【"&amp;SUBSTITUTE(TEXT(CV7,"#,##0.00"),"-","△")&amp;"】"))</f>
        <v>【60.29】</v>
      </c>
      <c r="CW6" s="22">
        <f>IF(CW7="",NA(),CW7)</f>
        <v>95.11</v>
      </c>
      <c r="CX6" s="22">
        <f t="shared" ref="CX6:DF6" si="11">IF(CX7="",NA(),CX7)</f>
        <v>96.04</v>
      </c>
      <c r="CY6" s="22">
        <f t="shared" si="11"/>
        <v>94.36</v>
      </c>
      <c r="CZ6" s="22">
        <f t="shared" si="11"/>
        <v>93.59</v>
      </c>
      <c r="DA6" s="22">
        <f t="shared" si="11"/>
        <v>93.09</v>
      </c>
      <c r="DB6" s="22">
        <f t="shared" si="11"/>
        <v>87.28</v>
      </c>
      <c r="DC6" s="22">
        <f t="shared" si="11"/>
        <v>87.41</v>
      </c>
      <c r="DD6" s="22">
        <f t="shared" si="11"/>
        <v>87.08</v>
      </c>
      <c r="DE6" s="22">
        <f t="shared" si="11"/>
        <v>87.26</v>
      </c>
      <c r="DF6" s="22">
        <f t="shared" si="11"/>
        <v>87.57</v>
      </c>
      <c r="DG6" s="21" t="str">
        <f>IF(DG7="","",IF(DG7="-","【-】","【"&amp;SUBSTITUTE(TEXT(DG7,"#,##0.00"),"-","△")&amp;"】"))</f>
        <v>【90.12】</v>
      </c>
      <c r="DH6" s="22">
        <f>IF(DH7="",NA(),DH7)</f>
        <v>48.15</v>
      </c>
      <c r="DI6" s="22">
        <f t="shared" ref="DI6:DQ6" si="12">IF(DI7="",NA(),DI7)</f>
        <v>47.2</v>
      </c>
      <c r="DJ6" s="22">
        <f t="shared" si="12"/>
        <v>47.42</v>
      </c>
      <c r="DK6" s="22">
        <f t="shared" si="12"/>
        <v>48.64</v>
      </c>
      <c r="DL6" s="22">
        <f t="shared" si="12"/>
        <v>48.88</v>
      </c>
      <c r="DM6" s="22">
        <f t="shared" si="12"/>
        <v>46.94</v>
      </c>
      <c r="DN6" s="22">
        <f t="shared" si="12"/>
        <v>47.62</v>
      </c>
      <c r="DO6" s="22">
        <f t="shared" si="12"/>
        <v>48.55</v>
      </c>
      <c r="DP6" s="22">
        <f t="shared" si="12"/>
        <v>49.2</v>
      </c>
      <c r="DQ6" s="22">
        <f t="shared" si="12"/>
        <v>50.01</v>
      </c>
      <c r="DR6" s="21" t="str">
        <f>IF(DR7="","",IF(DR7="-","【-】","【"&amp;SUBSTITUTE(TEXT(DR7,"#,##0.00"),"-","△")&amp;"】"))</f>
        <v>【50.88】</v>
      </c>
      <c r="DS6" s="22">
        <f>IF(DS7="",NA(),DS7)</f>
        <v>13.36</v>
      </c>
      <c r="DT6" s="22">
        <f t="shared" ref="DT6:EB6" si="13">IF(DT7="",NA(),DT7)</f>
        <v>12.91</v>
      </c>
      <c r="DU6" s="22">
        <f t="shared" si="13"/>
        <v>15.57</v>
      </c>
      <c r="DV6" s="22">
        <f t="shared" si="13"/>
        <v>18.02</v>
      </c>
      <c r="DW6" s="22">
        <f t="shared" si="13"/>
        <v>19.21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1.5</v>
      </c>
      <c r="EE6" s="22">
        <f t="shared" ref="EE6:EM6" si="14">IF(EE7="",NA(),EE7)</f>
        <v>1.1299999999999999</v>
      </c>
      <c r="EF6" s="22">
        <f t="shared" si="14"/>
        <v>0.95</v>
      </c>
      <c r="EG6" s="22">
        <f t="shared" si="14"/>
        <v>0.69</v>
      </c>
      <c r="EH6" s="22">
        <f t="shared" si="14"/>
        <v>0.57999999999999996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262081</v>
      </c>
      <c r="D7" s="24">
        <v>46</v>
      </c>
      <c r="E7" s="24">
        <v>1</v>
      </c>
      <c r="F7" s="24">
        <v>0</v>
      </c>
      <c r="G7" s="24">
        <v>1</v>
      </c>
      <c r="H7" s="24" t="s">
        <v>93</v>
      </c>
      <c r="I7" s="24" t="s">
        <v>94</v>
      </c>
      <c r="J7" s="24" t="s">
        <v>95</v>
      </c>
      <c r="K7" s="24" t="s">
        <v>96</v>
      </c>
      <c r="L7" s="24" t="s">
        <v>97</v>
      </c>
      <c r="M7" s="24" t="s">
        <v>98</v>
      </c>
      <c r="N7" s="25" t="s">
        <v>99</v>
      </c>
      <c r="O7" s="25">
        <v>69.489999999999995</v>
      </c>
      <c r="P7" s="25">
        <v>100</v>
      </c>
      <c r="Q7" s="25">
        <v>2854</v>
      </c>
      <c r="R7" s="25">
        <v>57116</v>
      </c>
      <c r="S7" s="25">
        <v>7.72</v>
      </c>
      <c r="T7" s="25">
        <v>7398.45</v>
      </c>
      <c r="U7" s="25">
        <v>56776</v>
      </c>
      <c r="V7" s="25">
        <v>7.72</v>
      </c>
      <c r="W7" s="25">
        <v>7354.4</v>
      </c>
      <c r="X7" s="25">
        <v>117.08</v>
      </c>
      <c r="Y7" s="25">
        <v>117.63</v>
      </c>
      <c r="Z7" s="25">
        <v>118.78</v>
      </c>
      <c r="AA7" s="25">
        <v>116.49</v>
      </c>
      <c r="AB7" s="25">
        <v>115.26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323.58999999999997</v>
      </c>
      <c r="AU7" s="25">
        <v>299.72000000000003</v>
      </c>
      <c r="AV7" s="25">
        <v>272.54000000000002</v>
      </c>
      <c r="AW7" s="25">
        <v>322.58</v>
      </c>
      <c r="AX7" s="25">
        <v>329.86</v>
      </c>
      <c r="AY7" s="25">
        <v>355.5</v>
      </c>
      <c r="AZ7" s="25">
        <v>349.83</v>
      </c>
      <c r="BA7" s="25">
        <v>360.86</v>
      </c>
      <c r="BB7" s="25">
        <v>350.79</v>
      </c>
      <c r="BC7" s="25">
        <v>354.57</v>
      </c>
      <c r="BD7" s="25">
        <v>261.51</v>
      </c>
      <c r="BE7" s="25">
        <v>247.37</v>
      </c>
      <c r="BF7" s="25">
        <v>246.96</v>
      </c>
      <c r="BG7" s="25">
        <v>248.77</v>
      </c>
      <c r="BH7" s="25">
        <v>261.72000000000003</v>
      </c>
      <c r="BI7" s="25">
        <v>294.7</v>
      </c>
      <c r="BJ7" s="25">
        <v>312.58</v>
      </c>
      <c r="BK7" s="25">
        <v>314.87</v>
      </c>
      <c r="BL7" s="25">
        <v>309.27999999999997</v>
      </c>
      <c r="BM7" s="25">
        <v>322.92</v>
      </c>
      <c r="BN7" s="25">
        <v>303.45999999999998</v>
      </c>
      <c r="BO7" s="25">
        <v>265.16000000000003</v>
      </c>
      <c r="BP7" s="25">
        <v>111.33</v>
      </c>
      <c r="BQ7" s="25">
        <v>113.28</v>
      </c>
      <c r="BR7" s="25">
        <v>116.22</v>
      </c>
      <c r="BS7" s="25">
        <v>113.34</v>
      </c>
      <c r="BT7" s="25">
        <v>105.17</v>
      </c>
      <c r="BU7" s="25">
        <v>104.57</v>
      </c>
      <c r="BV7" s="25">
        <v>103.54</v>
      </c>
      <c r="BW7" s="25">
        <v>103.32</v>
      </c>
      <c r="BX7" s="25">
        <v>100.85</v>
      </c>
      <c r="BY7" s="25">
        <v>103.79</v>
      </c>
      <c r="BZ7" s="25">
        <v>102.35</v>
      </c>
      <c r="CA7" s="25">
        <v>179.36</v>
      </c>
      <c r="CB7" s="25">
        <v>176.52</v>
      </c>
      <c r="CC7" s="25">
        <v>172.41</v>
      </c>
      <c r="CD7" s="25">
        <v>163.41999999999999</v>
      </c>
      <c r="CE7" s="25">
        <v>164.33</v>
      </c>
      <c r="CF7" s="25">
        <v>165.47</v>
      </c>
      <c r="CG7" s="25">
        <v>167.46</v>
      </c>
      <c r="CH7" s="25">
        <v>168.56</v>
      </c>
      <c r="CI7" s="25">
        <v>167.1</v>
      </c>
      <c r="CJ7" s="25">
        <v>167.86</v>
      </c>
      <c r="CK7" s="25">
        <v>167.74</v>
      </c>
      <c r="CL7" s="25">
        <v>46.4</v>
      </c>
      <c r="CM7" s="25">
        <v>46.23</v>
      </c>
      <c r="CN7" s="25">
        <v>46.86</v>
      </c>
      <c r="CO7" s="25">
        <v>48.22</v>
      </c>
      <c r="CP7" s="25">
        <v>48.32</v>
      </c>
      <c r="CQ7" s="25">
        <v>59.74</v>
      </c>
      <c r="CR7" s="25">
        <v>59.46</v>
      </c>
      <c r="CS7" s="25">
        <v>59.51</v>
      </c>
      <c r="CT7" s="25">
        <v>59.91</v>
      </c>
      <c r="CU7" s="25">
        <v>59.4</v>
      </c>
      <c r="CV7" s="25">
        <v>60.29</v>
      </c>
      <c r="CW7" s="25">
        <v>95.11</v>
      </c>
      <c r="CX7" s="25">
        <v>96.04</v>
      </c>
      <c r="CY7" s="25">
        <v>94.36</v>
      </c>
      <c r="CZ7" s="25">
        <v>93.59</v>
      </c>
      <c r="DA7" s="25">
        <v>93.09</v>
      </c>
      <c r="DB7" s="25">
        <v>87.28</v>
      </c>
      <c r="DC7" s="25">
        <v>87.41</v>
      </c>
      <c r="DD7" s="25">
        <v>87.08</v>
      </c>
      <c r="DE7" s="25">
        <v>87.26</v>
      </c>
      <c r="DF7" s="25">
        <v>87.57</v>
      </c>
      <c r="DG7" s="25">
        <v>90.12</v>
      </c>
      <c r="DH7" s="25">
        <v>48.15</v>
      </c>
      <c r="DI7" s="25">
        <v>47.2</v>
      </c>
      <c r="DJ7" s="25">
        <v>47.42</v>
      </c>
      <c r="DK7" s="25">
        <v>48.64</v>
      </c>
      <c r="DL7" s="25">
        <v>48.88</v>
      </c>
      <c r="DM7" s="25">
        <v>46.94</v>
      </c>
      <c r="DN7" s="25">
        <v>47.62</v>
      </c>
      <c r="DO7" s="25">
        <v>48.55</v>
      </c>
      <c r="DP7" s="25">
        <v>49.2</v>
      </c>
      <c r="DQ7" s="25">
        <v>50.01</v>
      </c>
      <c r="DR7" s="25">
        <v>50.88</v>
      </c>
      <c r="DS7" s="25">
        <v>13.36</v>
      </c>
      <c r="DT7" s="25">
        <v>12.91</v>
      </c>
      <c r="DU7" s="25">
        <v>15.57</v>
      </c>
      <c r="DV7" s="25">
        <v>18.02</v>
      </c>
      <c r="DW7" s="25">
        <v>19.21</v>
      </c>
      <c r="DX7" s="25">
        <v>14.48</v>
      </c>
      <c r="DY7" s="25">
        <v>16.27</v>
      </c>
      <c r="DZ7" s="25">
        <v>17.11</v>
      </c>
      <c r="EA7" s="25">
        <v>18.329999999999998</v>
      </c>
      <c r="EB7" s="25">
        <v>20.27</v>
      </c>
      <c r="EC7" s="25">
        <v>22.3</v>
      </c>
      <c r="ED7" s="25">
        <v>1.5</v>
      </c>
      <c r="EE7" s="25">
        <v>1.1299999999999999</v>
      </c>
      <c r="EF7" s="25">
        <v>0.95</v>
      </c>
      <c r="EG7" s="25">
        <v>0.69</v>
      </c>
      <c r="EH7" s="25">
        <v>0.57999999999999996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2022-12-01T01:01:12Z</dcterms:created>
  <dcterms:modified xsi:type="dcterms:W3CDTF">2023-02-03T01:57:41Z</dcterms:modified>
  <cp:category/>
</cp:coreProperties>
</file>