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40.照会関係\R4照会関係\経-庶務-01-00 _照会文書関係書\33_公営企業に係る「経営比較分析表」（令和３年度決算）の分析等について\03_提出物\"/>
    </mc:Choice>
  </mc:AlternateContent>
  <workbookProtection workbookAlgorithmName="SHA-512" workbookHashValue="SG+WdPVVzILt30e/osz/5JYkMXejtrmnIpB1hhggKjPQG0hKHWKPvoihqp8Qu9vn+ZaE3mt7p3FMj2vSr6y2sg==" workbookSaltValue="/zwWx4KGvqBnLvQPMlDt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<sst xmlns="http://schemas.openxmlformats.org/spreadsheetml/2006/main" count="228" uniqueCount="114">
  <si>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</si>
  <si>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</si>
  <si>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</si>
  <si>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</si>
  <si>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</si>
  <si>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</si>
  <si>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</si>
  <si>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</si>
  <si>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</si>
  <si>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</si>
  <si>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</si>
  <si>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</si>
  <si>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</si>
  <si>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</si>
  <si>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</si>
  <si>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</si>
  <si>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</si>
  <si>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</si>
  <si>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</si>
  <si>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</si>
  <si>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</si>
  <si>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</si>
  <si>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</si>
  <si>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</si>
  <si>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</si>
  <si>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</si>
  <si>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</si>
  <si>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</si>
  <si>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</si>
  <si>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</si>
  <si>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</si>
  <si>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</si>
  <si>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</si>
  <si>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</si>
  <si>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</si>
  <si>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</si>
  <si>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</si>
  <si>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</si>
  <si>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</si>
  <si>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</si>
  <si>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</si>
  <si>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</si>
  <si>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</si>
  <si>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</si>
  <si>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</si>
  <si>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</si>
  <si>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</si>
  <si>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</si>
  <si>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</si>
  <si>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</si>
  <si>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</si>
  <si>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</si>
  <si>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</si>
  <si>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</si>
  <si>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</si>
  <si>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</si>
  <si>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</si>
  <si>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</si>
  <si>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</si>
  <si>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</si>
  <si>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</si>
  <si>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</si>
  <si>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</si>
  <si>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</si>
  <si>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</si>
  <si>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</si>
  <si>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</si>
  <si>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</si>
  <si>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</si>
  <si>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</si>
  <si>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</si>
  <si>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</si>
  <si>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</si>
  <si>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</si>
  <si>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</si>
  <si>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</si>
  <si>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</si>
  <si>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</si>
  <si>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</si>
  <si>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</si>
  <si>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</si>
  <si>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</si>
  <si>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</si>
  <si>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</si>
  <si>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</si>
  <si>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</si>
  <si>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</si>
  <si>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</si>
  <si>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</si>
  <si>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</si>
  <si>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</si>
  <si>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</si>
  <si>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</si>
  <si>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</si>
  <si>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</si>
  <si>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</si>
  <si>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</si>
  <si>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</si>
  <si>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</si>
  <si>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</si>
  <si>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</si>
  <si>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</si>
  <si>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</si>
  <si>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</si>
  <si>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</si>
  <si>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</si>
  <si>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</si>
  <si>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</si>
  <si>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</si>
  <si>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</si>
  <si>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</si>
  <si>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は、平成30年度に策定した水道事業ビジョンに基づき、基幹管路の耐震化や水道事業の持続的な経営等を着実に実施していくことに加え、同ビジョン及び経営戦略の見直しに向けて、事業の点検・評価を行っていく。</t>
    <phoneticPr fontId="4"/>
  </si>
  <si>
    <t>　本市水道事業では、①経常収支比率について、経常費用は受水費の増加等により増加し、経常利益は給水収益の減少等により減少したことで、令和２年度と比べて数値が悪化したものの、過去５年間にわたり100％以上を維持している。また、③流動比率についても、管路の耐震化等に要する事業費が増加したことで、令和２年度末と比べて現金預金が減少したため数値は悪化したが、100％以上を維持している。
　一方で、④企業債残高対給水収益比率について、給水収益の減少率を企業債残高の減少率が下回ったため、令和２年度と比べると数値が悪化したが、令和元年度の水道料金改定や事業費に対する借入額の抑制により、平成30年度以前に比べると数値は大幅に改善されている。今後も給水人口の減少等による給水収益の減少が見込まれることから、経営戦略の見直しにおいて経営の健全化を図っていくこととする。
　収益面では、⑥給水原価は令和２年度に比べ増加したものの、依然として他団体よりも低く抑えられており、⑤料金回収率も100%を上回っていることから、適切な料金水準を維持しているといえる。
　施設面では、⑦施設利用率については、配水能力に変動がなく、ほぼ横になっている。⑧有収率は依然として高水準を保っており、施設を適切に管理できているといえる。</t>
    <rPh sb="27" eb="30">
      <t>ジュスイヒ</t>
    </rPh>
    <rPh sb="41" eb="45">
      <t>ケイジョウリエキ</t>
    </rPh>
    <rPh sb="46" eb="50">
      <t>キュウスイシュウエキ</t>
    </rPh>
    <rPh sb="51" eb="53">
      <t>ゲンショウ</t>
    </rPh>
    <rPh sb="53" eb="54">
      <t>ナド</t>
    </rPh>
    <rPh sb="57" eb="59">
      <t>ゲンショウ</t>
    </rPh>
    <rPh sb="145" eb="147">
      <t>レイワ</t>
    </rPh>
    <rPh sb="148" eb="151">
      <t>ネンドマツ</t>
    </rPh>
    <rPh sb="152" eb="153">
      <t>クラ</t>
    </rPh>
    <rPh sb="191" eb="193">
      <t>イッポウ</t>
    </rPh>
    <rPh sb="213" eb="217">
      <t>キュウスイシュウエキ</t>
    </rPh>
    <rPh sb="218" eb="221">
      <t>ゲンショウリツ</t>
    </rPh>
    <rPh sb="222" eb="227">
      <t>キギョウサイザンダカ</t>
    </rPh>
    <rPh sb="228" eb="231">
      <t>ゲンショウリツ</t>
    </rPh>
    <rPh sb="232" eb="234">
      <t>シタマワ</t>
    </rPh>
    <rPh sb="239" eb="241">
      <t>レイワ</t>
    </rPh>
    <rPh sb="242" eb="244">
      <t>ネンド</t>
    </rPh>
    <rPh sb="245" eb="246">
      <t>クラ</t>
    </rPh>
    <rPh sb="249" eb="251">
      <t>スウチ</t>
    </rPh>
    <rPh sb="252" eb="254">
      <t>アッカ</t>
    </rPh>
    <rPh sb="258" eb="260">
      <t>レイワ</t>
    </rPh>
    <rPh sb="260" eb="263">
      <t>ガンネンド</t>
    </rPh>
    <rPh sb="301" eb="303">
      <t>スウチ</t>
    </rPh>
    <rPh sb="304" eb="306">
      <t>オオハバ</t>
    </rPh>
    <rPh sb="307" eb="309">
      <t>カイゼン</t>
    </rPh>
    <rPh sb="315" eb="317">
      <t>コンゴ</t>
    </rPh>
    <rPh sb="347" eb="351">
      <t>ケイエイセンリャク</t>
    </rPh>
    <rPh sb="352" eb="354">
      <t>ミナオ</t>
    </rPh>
    <rPh sb="359" eb="361">
      <t>ケイエイ</t>
    </rPh>
    <rPh sb="362" eb="365">
      <t>ケンゼンカ</t>
    </rPh>
    <rPh sb="366" eb="367">
      <t>ハカ</t>
    </rPh>
    <rPh sb="536" eb="538">
      <t>テキセツ</t>
    </rPh>
    <rPh sb="539" eb="541">
      <t>カンリ</t>
    </rPh>
    <phoneticPr fontId="4"/>
  </si>
  <si>
    <t>　当市では、市域の開発が進んだ昭和50年代に建設した施設や管路が多く、建設後相当年数が経過しており、①有形固定資産減価償却率や②管路経年化率は、他団体と比べ依然として高い水準にある。
　③管路更新率については、水道事業ビジョンに基づいた基幹管路の耐震化を進めている。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</si>
</sst>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0.26</c:v>
                </c:pt>
                <c:pt idx="1">
                  <c:v>0.99</c:v>
                </c:pt>
                <c:pt idx="2">
                  <c:v>2.0099999999999998</c:v>
                </c:pt>
                <c:pt idx="3">
                  <c:v>0.42</c:v>
                </c:pt>
                <c:pt idx="4">
                  <c:v>1.51</c:v>
                </c:pt>
              </c:numCache>
            </c:numRef>
          </c:val>
          <c:extLst>
            <c:ext xmlns:c16="http://schemas.microsoft.com/office/drawing/2014/chart" uri="{C3380CC4-5D6E-409C-BE32-E72D297353CC}">
              <c16:uniqueId val="{00000000-2CB7-4C6E-9E52-E810CB7A73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2CB7-4C6E-9E52-E810CB7A73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49.26</c:v>
                </c:pt>
                <c:pt idx="1">
                  <c:v>48.88</c:v>
                </c:pt>
                <c:pt idx="2">
                  <c:v>48.54</c:v>
                </c:pt>
                <c:pt idx="3">
                  <c:v>49.18</c:v>
                </c:pt>
                <c:pt idx="4">
                  <c:v>48.89</c:v>
                </c:pt>
              </c:numCache>
            </c:numRef>
          </c:val>
          <c:extLst>
            <c:ext xmlns:c16="http://schemas.microsoft.com/office/drawing/2014/chart" uri="{C3380CC4-5D6E-409C-BE32-E72D297353CC}">
              <c16:uniqueId val="{00000000-9538-48AD-A1A1-7A30EA28E6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538-48AD-A1A1-7A30EA28E6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98.18</c:v>
                </c:pt>
                <c:pt idx="1">
                  <c:v>98.37</c:v>
                </c:pt>
                <c:pt idx="2">
                  <c:v>96.86</c:v>
                </c:pt>
                <c:pt idx="3">
                  <c:v>97.31</c:v>
                </c:pt>
                <c:pt idx="4">
                  <c:v>95.55</c:v>
                </c:pt>
              </c:numCache>
            </c:numRef>
          </c:val>
          <c:extLst>
            <c:ext xmlns:c16="http://schemas.microsoft.com/office/drawing/2014/chart" uri="{C3380CC4-5D6E-409C-BE32-E72D297353CC}">
              <c16:uniqueId val="{00000000-366C-4BB3-ADFC-AB8E703A12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366C-4BB3-ADFC-AB8E703A12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110.03</c:v>
                </c:pt>
                <c:pt idx="1">
                  <c:v>107.18</c:v>
                </c:pt>
                <c:pt idx="2">
                  <c:v>124.95</c:v>
                </c:pt>
                <c:pt idx="3">
                  <c:v>123.43</c:v>
                </c:pt>
                <c:pt idx="4">
                  <c:v>116.91</c:v>
                </c:pt>
              </c:numCache>
            </c:numRef>
          </c:val>
          <c:extLst>
            <c:ext xmlns:c16="http://schemas.microsoft.com/office/drawing/2014/chart" uri="{C3380CC4-5D6E-409C-BE32-E72D297353CC}">
              <c16:uniqueId val="{00000000-A223-49A6-B95F-299A11F3B5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A223-49A6-B95F-299A11F3B5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50.22</c:v>
                </c:pt>
                <c:pt idx="1">
                  <c:v>51.24</c:v>
                </c:pt>
                <c:pt idx="2">
                  <c:v>52.18</c:v>
                </c:pt>
                <c:pt idx="3">
                  <c:v>53.47</c:v>
                </c:pt>
                <c:pt idx="4">
                  <c:v>53.83</c:v>
                </c:pt>
              </c:numCache>
            </c:numRef>
          </c:val>
          <c:extLst>
            <c:ext xmlns:c16="http://schemas.microsoft.com/office/drawing/2014/chart" uri="{C3380CC4-5D6E-409C-BE32-E72D297353CC}">
              <c16:uniqueId val="{00000000-B33E-4179-B873-8102FAA238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B33E-4179-B873-8102FAA238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24.61</c:v>
                </c:pt>
                <c:pt idx="1">
                  <c:v>26.9</c:v>
                </c:pt>
                <c:pt idx="2">
                  <c:v>29.36</c:v>
                </c:pt>
                <c:pt idx="3">
                  <c:v>30.67</c:v>
                </c:pt>
                <c:pt idx="4">
                  <c:v>32.4</c:v>
                </c:pt>
              </c:numCache>
            </c:numRef>
          </c:val>
          <c:extLst>
            <c:ext xmlns:c16="http://schemas.microsoft.com/office/drawing/2014/chart" uri="{C3380CC4-5D6E-409C-BE32-E72D297353CC}">
              <c16:uniqueId val="{00000000-969A-4C54-A8FB-AD26E3F2B4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969A-4C54-A8FB-AD26E3F2B4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C7-48D1-9FB4-1CF651AEC3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C0C7-48D1-9FB4-1CF651AEC3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282.64999999999998</c:v>
                </c:pt>
                <c:pt idx="1">
                  <c:v>319.02999999999997</c:v>
                </c:pt>
                <c:pt idx="2">
                  <c:v>354.61</c:v>
                </c:pt>
                <c:pt idx="3">
                  <c:v>327.66000000000003</c:v>
                </c:pt>
                <c:pt idx="4">
                  <c:v>267.75</c:v>
                </c:pt>
              </c:numCache>
            </c:numRef>
          </c:val>
          <c:extLst>
            <c:ext xmlns:c16="http://schemas.microsoft.com/office/drawing/2014/chart" uri="{C3380CC4-5D6E-409C-BE32-E72D297353CC}">
              <c16:uniqueId val="{00000000-A7B0-4872-9780-93BCE5986C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A7B0-4872-9780-93BCE5986C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456.86</c:v>
                </c:pt>
                <c:pt idx="1">
                  <c:v>444.25</c:v>
                </c:pt>
                <c:pt idx="2">
                  <c:v>363.27</c:v>
                </c:pt>
                <c:pt idx="3">
                  <c:v>342.29</c:v>
                </c:pt>
                <c:pt idx="4">
                  <c:v>345.15</c:v>
                </c:pt>
              </c:numCache>
            </c:numRef>
          </c:val>
          <c:extLst>
            <c:ext xmlns:c16="http://schemas.microsoft.com/office/drawing/2014/chart" uri="{C3380CC4-5D6E-409C-BE32-E72D297353CC}">
              <c16:uniqueId val="{00000000-2548-4981-AEAD-429EBE6362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2548-4981-AEAD-429EBE6362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96.82</c:v>
                </c:pt>
                <c:pt idx="1">
                  <c:v>94.76</c:v>
                </c:pt>
                <c:pt idx="2">
                  <c:v>114.71</c:v>
                </c:pt>
                <c:pt idx="3">
                  <c:v>115.14</c:v>
                </c:pt>
                <c:pt idx="4">
                  <c:v>111.18</c:v>
                </c:pt>
              </c:numCache>
            </c:numRef>
          </c:val>
          <c:extLst>
            <c:ext xmlns:c16="http://schemas.microsoft.com/office/drawing/2014/chart" uri="{C3380CC4-5D6E-409C-BE32-E72D297353CC}">
              <c16:uniqueId val="{00000000-56EF-4384-B5F2-5676613DB0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56EF-4384-B5F2-5676613DB0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142.88</c:v>
                </c:pt>
                <c:pt idx="1">
                  <c:v>145.5</c:v>
                </c:pt>
                <c:pt idx="2">
                  <c:v>144.62</c:v>
                </c:pt>
                <c:pt idx="3">
                  <c:v>146.47999999999999</c:v>
                </c:pt>
                <c:pt idx="4">
                  <c:v>152.34</c:v>
                </c:pt>
              </c:numCache>
            </c:numRef>
          </c:val>
          <c:extLst>
            <c:ext xmlns:c16="http://schemas.microsoft.com/office/drawing/2014/chart" uri="{C3380CC4-5D6E-409C-BE32-E72D297353CC}">
              <c16:uniqueId val="{00000000-7D63-46D2-8B39-D0F1BF1A0D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D63-46D2-8B39-D0F1BF1A0D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6"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城陽市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自治体職員</v>
      </c>
      <c r="AE8" s="75"/>
      <c r="AF8" s="75"/>
      <c r="AG8" s="75"/>
      <c r="AH8" s="75"/>
      <c r="AI8" s="75"/>
      <c r="AJ8" s="75"/>
      <c r="AK8" s="2"/>
      <c r="AL8" s="66">
        <f>データ!$R$6</f>
        <v>75274</v>
      </c>
      <c r="AM8" s="66"/>
      <c r="AN8" s="66"/>
      <c r="AO8" s="66"/>
      <c r="AP8" s="66"/>
      <c r="AQ8" s="66"/>
      <c r="AR8" s="66"/>
      <c r="AS8" s="66"/>
      <c r="AT8" s="37">
        <f>データ!$S$6</f>
        <v>32.71</v>
      </c>
      <c r="AU8" s="38"/>
      <c r="AV8" s="38"/>
      <c r="AW8" s="38"/>
      <c r="AX8" s="38"/>
      <c r="AY8" s="38"/>
      <c r="AZ8" s="38"/>
      <c r="BA8" s="38"/>
      <c r="BB8" s="55">
        <f>データ!$T$6</f>
        <v>2301.25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63.86</v>
      </c>
      <c r="J10" s="38"/>
      <c r="K10" s="38"/>
      <c r="L10" s="38"/>
      <c r="M10" s="38"/>
      <c r="N10" s="38"/>
      <c r="O10" s="65"/>
      <c r="P10" s="55">
        <f>データ!$P$6</f>
        <v>99.81</v>
      </c>
      <c r="Q10" s="55"/>
      <c r="R10" s="55"/>
      <c r="S10" s="55"/>
      <c r="T10" s="55"/>
      <c r="U10" s="55"/>
      <c r="V10" s="55"/>
      <c r="W10" s="66">
        <f>データ!$Q$6</f>
        <v>2750</v>
      </c>
      <c r="X10" s="66"/>
      <c r="Y10" s="66"/>
      <c r="Z10" s="66"/>
      <c r="AA10" s="66"/>
      <c r="AB10" s="66"/>
      <c r="AC10" s="66"/>
      <c r="AD10" s="2"/>
      <c r="AE10" s="2"/>
      <c r="AF10" s="2"/>
      <c r="AG10" s="2"/>
      <c r="AH10" s="2"/>
      <c r="AI10" s="2"/>
      <c r="AJ10" s="2"/>
      <c r="AK10" s="2"/>
      <c r="AL10" s="66">
        <f>データ!$U$6</f>
        <v>74892</v>
      </c>
      <c r="AM10" s="66"/>
      <c r="AN10" s="66"/>
      <c r="AO10" s="66"/>
      <c r="AP10" s="66"/>
      <c r="AQ10" s="66"/>
      <c r="AR10" s="66"/>
      <c r="AS10" s="66"/>
      <c r="AT10" s="37">
        <f>データ!$V$6</f>
        <v>23.11</v>
      </c>
      <c r="AU10" s="38"/>
      <c r="AV10" s="38"/>
      <c r="AW10" s="38"/>
      <c r="AX10" s="38"/>
      <c r="AY10" s="38"/>
      <c r="AZ10" s="38"/>
      <c r="BA10" s="38"/>
      <c r="BB10" s="55">
        <f>データ!$W$6</f>
        <v>3240.68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WZlXHWUaP8wjPSGOe2Mf6q8usuN6ImljNCJf7/JS7LaPc6eIgYL/jCG3ocLlAhBeA/t/+9bKyBFrCxSFmV5dg==" saltValue="Iekj2qKd4ufEZSpu1DI/P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262072</v>
      </c>
      <c r="D6" s="20">
        <f t="shared" si="3"/>
        <v>46</v>
      </c>
      <c r="E6" s="20">
        <f t="shared" si="3"/>
        <v>1</v>
      </c>
      <c r="F6" s="20">
        <f t="shared" si="3"/>
        <v>0</v>
      </c>
      <c r="G6" s="20">
        <f t="shared" si="3"/>
        <v>1</v>
      </c>
      <c r="H6" s="20" t="str">
        <f t="shared" si="3"/>
        <v>京都府　城陽市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63.86</v>
      </c>
      <c r="P6" s="21">
        <f t="shared" si="3"/>
        <v>99.81</v>
      </c>
      <c r="Q6" s="21">
        <f t="shared" si="3"/>
        <v>2750</v>
      </c>
      <c r="R6" s="21">
        <f t="shared" si="3"/>
        <v>75274</v>
      </c>
      <c r="S6" s="21">
        <f t="shared" si="3"/>
        <v>32.71</v>
      </c>
      <c r="T6" s="21">
        <f t="shared" si="3"/>
        <v>2301.25</v>
      </c>
      <c r="U6" s="21">
        <f t="shared" si="3"/>
        <v>74892</v>
      </c>
      <c r="V6" s="21">
        <f t="shared" si="3"/>
        <v>23.11</v>
      </c>
      <c r="W6" s="21">
        <f t="shared" si="3"/>
        <v>3240.68</v>
      </c>
      <c r="X6" s="22">
        <f>IF(X7="",NA(),X7)</f>
        <v>110.03</v>
      </c>
      <c r="Y6" s="22">
        <f t="shared" ref="Y6:AG6" si="4">IF(Y7="",NA(),Y7)</f>
        <v>107.18</v>
      </c>
      <c r="Z6" s="22">
        <f t="shared" si="4"/>
        <v>124.95</v>
      </c>
      <c r="AA6" s="22">
        <f t="shared" si="4"/>
        <v>123.43</v>
      </c>
      <c r="AB6" s="22">
        <f t="shared" si="4"/>
        <v>116.91</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282.64999999999998</v>
      </c>
      <c r="AU6" s="22">
        <f t="shared" ref="AU6:BC6" si="6">IF(AU7="",NA(),AU7)</f>
        <v>319.02999999999997</v>
      </c>
      <c r="AV6" s="22">
        <f t="shared" si="6"/>
        <v>354.61</v>
      </c>
      <c r="AW6" s="22">
        <f t="shared" si="6"/>
        <v>327.66000000000003</v>
      </c>
      <c r="AX6" s="22">
        <f t="shared" si="6"/>
        <v>267.75</v>
      </c>
      <c r="AY6" s="22">
        <f t="shared" si="6"/>
        <v>355.5</v>
      </c>
      <c r="AZ6" s="22">
        <f t="shared" si="6"/>
        <v>349.83</v>
      </c>
      <c r="BA6" s="22">
        <f t="shared" si="6"/>
        <v>360.86</v>
      </c>
      <c r="BB6" s="22">
        <f t="shared" si="6"/>
        <v>350.79</v>
      </c>
      <c r="BC6" s="22">
        <f t="shared" si="6"/>
        <v>354.57</v>
      </c>
      <c r="BD6" s="21" t="str">
        <f>IF(BD7="","",IF(BD7="-","【-】","【"&amp;SUBSTITUTE(TEXT(BD7,"#,##0.00"),"-","△")&amp;"】"))</f>
        <v>【261.51】</v>
      </c>
      <c r="BE6" s="22">
        <f>IF(BE7="",NA(),BE7)</f>
        <v>456.86</v>
      </c>
      <c r="BF6" s="22">
        <f t="shared" ref="BF6:BN6" si="7">IF(BF7="",NA(),BF7)</f>
        <v>444.25</v>
      </c>
      <c r="BG6" s="22">
        <f t="shared" si="7"/>
        <v>363.27</v>
      </c>
      <c r="BH6" s="22">
        <f t="shared" si="7"/>
        <v>342.29</v>
      </c>
      <c r="BI6" s="22">
        <f t="shared" si="7"/>
        <v>345.15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96.82</v>
      </c>
      <c r="BQ6" s="22">
        <f t="shared" ref="BQ6:BY6" si="8">IF(BQ7="",NA(),BQ7)</f>
        <v>94.76</v>
      </c>
      <c r="BR6" s="22">
        <f t="shared" si="8"/>
        <v>114.71</v>
      </c>
      <c r="BS6" s="22">
        <f t="shared" si="8"/>
        <v>115.14</v>
      </c>
      <c r="BT6" s="22">
        <f t="shared" si="8"/>
        <v>111.18</v>
      </c>
      <c r="BU6" s="22">
        <f t="shared" si="8"/>
        <v>104.57</v>
      </c>
      <c r="BV6" s="22">
        <f t="shared" si="8"/>
        <v>103.54</v>
      </c>
      <c r="BW6" s="22">
        <f t="shared" si="8"/>
        <v>103.32</v>
      </c>
      <c r="BX6" s="22">
        <f t="shared" si="8"/>
        <v>100.85</v>
      </c>
      <c r="BY6" s="22">
        <f t="shared" si="8"/>
        <v>103.79</v>
      </c>
      <c r="BZ6" s="21" t="str">
        <f>IF(BZ7="","",IF(BZ7="-","【-】","【"&amp;SUBSTITUTE(TEXT(BZ7,"#,##0.00"),"-","△")&amp;"】"))</f>
        <v>【102.35】</v>
      </c>
      <c r="CA6" s="22">
        <f>IF(CA7="",NA(),CA7)</f>
        <v>142.88</v>
      </c>
      <c r="CB6" s="22">
        <f t="shared" ref="CB6:CJ6" si="9">IF(CB7="",NA(),CB7)</f>
        <v>145.5</v>
      </c>
      <c r="CC6" s="22">
        <f t="shared" si="9"/>
        <v>144.62</v>
      </c>
      <c r="CD6" s="22">
        <f t="shared" si="9"/>
        <v>146.47999999999999</v>
      </c>
      <c r="CE6" s="22">
        <f t="shared" si="9"/>
        <v>152.34</v>
      </c>
      <c r="CF6" s="22">
        <f t="shared" si="9"/>
        <v>165.47</v>
      </c>
      <c r="CG6" s="22">
        <f t="shared" si="9"/>
        <v>167.46</v>
      </c>
      <c r="CH6" s="22">
        <f t="shared" si="9"/>
        <v>168.56</v>
      </c>
      <c r="CI6" s="22">
        <f t="shared" si="9"/>
        <v>167.1</v>
      </c>
      <c r="CJ6" s="22">
        <f t="shared" si="9"/>
        <v>167.86</v>
      </c>
      <c r="CK6" s="21" t="str">
        <f>IF(CK7="","",IF(CK7="-","【-】","【"&amp;SUBSTITUTE(TEXT(CK7,"#,##0.00"),"-","△")&amp;"】"))</f>
        <v>【167.74】</v>
      </c>
      <c r="CL6" s="22">
        <f>IF(CL7="",NA(),CL7)</f>
        <v>49.26</v>
      </c>
      <c r="CM6" s="22">
        <f t="shared" ref="CM6:CU6" si="10">IF(CM7="",NA(),CM7)</f>
        <v>48.88</v>
      </c>
      <c r="CN6" s="22">
        <f t="shared" si="10"/>
        <v>48.54</v>
      </c>
      <c r="CO6" s="22">
        <f t="shared" si="10"/>
        <v>49.18</v>
      </c>
      <c r="CP6" s="22">
        <f t="shared" si="10"/>
        <v>48.89</v>
      </c>
      <c r="CQ6" s="22">
        <f t="shared" si="10"/>
        <v>59.74</v>
      </c>
      <c r="CR6" s="22">
        <f t="shared" si="10"/>
        <v>59.46</v>
      </c>
      <c r="CS6" s="22">
        <f t="shared" si="10"/>
        <v>59.51</v>
      </c>
      <c r="CT6" s="22">
        <f t="shared" si="10"/>
        <v>59.91</v>
      </c>
      <c r="CU6" s="22">
        <f t="shared" si="10"/>
        <v>59.4</v>
      </c>
      <c r="CV6" s="21" t="str">
        <f>IF(CV7="","",IF(CV7="-","【-】","【"&amp;SUBSTITUTE(TEXT(CV7,"#,##0.00"),"-","△")&amp;"】"))</f>
        <v>【60.29】</v>
      </c>
      <c r="CW6" s="22">
        <f>IF(CW7="",NA(),CW7)</f>
        <v>98.18</v>
      </c>
      <c r="CX6" s="22">
        <f t="shared" ref="CX6:DF6" si="11">IF(CX7="",NA(),CX7)</f>
        <v>98.37</v>
      </c>
      <c r="CY6" s="22">
        <f t="shared" si="11"/>
        <v>96.86</v>
      </c>
      <c r="CZ6" s="22">
        <f t="shared" si="11"/>
        <v>97.31</v>
      </c>
      <c r="DA6" s="22">
        <f t="shared" si="11"/>
        <v>95.55</v>
      </c>
      <c r="DB6" s="22">
        <f t="shared" si="11"/>
        <v>87.28</v>
      </c>
      <c r="DC6" s="22">
        <f t="shared" si="11"/>
        <v>87.41</v>
      </c>
      <c r="DD6" s="22">
        <f t="shared" si="11"/>
        <v>87.08</v>
      </c>
      <c r="DE6" s="22">
        <f t="shared" si="11"/>
        <v>87.26</v>
      </c>
      <c r="DF6" s="22">
        <f t="shared" si="11"/>
        <v>87.57</v>
      </c>
      <c r="DG6" s="21" t="str">
        <f>IF(DG7="","",IF(DG7="-","【-】","【"&amp;SUBSTITUTE(TEXT(DG7,"#,##0.00"),"-","△")&amp;"】"))</f>
        <v>【90.12】</v>
      </c>
      <c r="DH6" s="22">
        <f>IF(DH7="",NA(),DH7)</f>
        <v>50.22</v>
      </c>
      <c r="DI6" s="22">
        <f t="shared" ref="DI6:DQ6" si="12">IF(DI7="",NA(),DI7)</f>
        <v>51.24</v>
      </c>
      <c r="DJ6" s="22">
        <f t="shared" si="12"/>
        <v>52.18</v>
      </c>
      <c r="DK6" s="22">
        <f t="shared" si="12"/>
        <v>53.47</v>
      </c>
      <c r="DL6" s="22">
        <f t="shared" si="12"/>
        <v>53.83</v>
      </c>
      <c r="DM6" s="22">
        <f t="shared" si="12"/>
        <v>46.94</v>
      </c>
      <c r="DN6" s="22">
        <f t="shared" si="12"/>
        <v>47.62</v>
      </c>
      <c r="DO6" s="22">
        <f t="shared" si="12"/>
        <v>48.55</v>
      </c>
      <c r="DP6" s="22">
        <f t="shared" si="12"/>
        <v>49.2</v>
      </c>
      <c r="DQ6" s="22">
        <f t="shared" si="12"/>
        <v>50.01</v>
      </c>
      <c r="DR6" s="21" t="str">
        <f>IF(DR7="","",IF(DR7="-","【-】","【"&amp;SUBSTITUTE(TEXT(DR7,"#,##0.00"),"-","△")&amp;"】"))</f>
        <v>【50.88】</v>
      </c>
      <c r="DS6" s="22">
        <f>IF(DS7="",NA(),DS7)</f>
        <v>24.61</v>
      </c>
      <c r="DT6" s="22">
        <f t="shared" ref="DT6:EB6" si="13">IF(DT7="",NA(),DT7)</f>
        <v>26.9</v>
      </c>
      <c r="DU6" s="22">
        <f t="shared" si="13"/>
        <v>29.36</v>
      </c>
      <c r="DV6" s="22">
        <f t="shared" si="13"/>
        <v>30.67</v>
      </c>
      <c r="DW6" s="22">
        <f t="shared" si="13"/>
        <v>32.4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0.26</v>
      </c>
      <c r="EE6" s="22">
        <f t="shared" ref="EE6:EM6" si="14">IF(EE7="",NA(),EE7)</f>
        <v>0.99</v>
      </c>
      <c r="EF6" s="22">
        <f t="shared" si="14"/>
        <v>2.0099999999999998</v>
      </c>
      <c r="EG6" s="22">
        <f t="shared" si="14"/>
        <v>0.42</v>
      </c>
      <c r="EH6" s="22">
        <f t="shared" si="14"/>
        <v>1.51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262072</v>
      </c>
      <c r="D7" s="24">
        <v>46</v>
      </c>
      <c r="E7" s="24">
        <v>1</v>
      </c>
      <c r="F7" s="24">
        <v>0</v>
      </c>
      <c r="G7" s="24">
        <v>1</v>
      </c>
      <c r="H7" s="24" t="s">
        <v>93</v>
      </c>
      <c r="I7" s="24" t="s">
        <v>94</v>
      </c>
      <c r="J7" s="24" t="s">
        <v>95</v>
      </c>
      <c r="K7" s="24" t="s">
        <v>96</v>
      </c>
      <c r="L7" s="24" t="s">
        <v>97</v>
      </c>
      <c r="M7" s="24" t="s">
        <v>98</v>
      </c>
      <c r="N7" s="25" t="s">
        <v>99</v>
      </c>
      <c r="O7" s="25">
        <v>63.86</v>
      </c>
      <c r="P7" s="25">
        <v>99.81</v>
      </c>
      <c r="Q7" s="25">
        <v>2750</v>
      </c>
      <c r="R7" s="25">
        <v>75274</v>
      </c>
      <c r="S7" s="25">
        <v>32.71</v>
      </c>
      <c r="T7" s="25">
        <v>2301.25</v>
      </c>
      <c r="U7" s="25">
        <v>74892</v>
      </c>
      <c r="V7" s="25">
        <v>23.11</v>
      </c>
      <c r="W7" s="25">
        <v>3240.68</v>
      </c>
      <c r="X7" s="25">
        <v>110.03</v>
      </c>
      <c r="Y7" s="25">
        <v>107.18</v>
      </c>
      <c r="Z7" s="25">
        <v>124.95</v>
      </c>
      <c r="AA7" s="25">
        <v>123.43</v>
      </c>
      <c r="AB7" s="25">
        <v>116.91</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282.64999999999998</v>
      </c>
      <c r="AU7" s="25">
        <v>319.02999999999997</v>
      </c>
      <c r="AV7" s="25">
        <v>354.61</v>
      </c>
      <c r="AW7" s="25">
        <v>327.66000000000003</v>
      </c>
      <c r="AX7" s="25">
        <v>267.75</v>
      </c>
      <c r="AY7" s="25">
        <v>355.5</v>
      </c>
      <c r="AZ7" s="25">
        <v>349.83</v>
      </c>
      <c r="BA7" s="25">
        <v>360.86</v>
      </c>
      <c r="BB7" s="25">
        <v>350.79</v>
      </c>
      <c r="BC7" s="25">
        <v>354.57</v>
      </c>
      <c r="BD7" s="25">
        <v>261.51</v>
      </c>
      <c r="BE7" s="25">
        <v>456.86</v>
      </c>
      <c r="BF7" s="25">
        <v>444.25</v>
      </c>
      <c r="BG7" s="25">
        <v>363.27</v>
      </c>
      <c r="BH7" s="25">
        <v>342.29</v>
      </c>
      <c r="BI7" s="25">
        <v>345.15</v>
      </c>
      <c r="BJ7" s="25">
        <v>312.58</v>
      </c>
      <c r="BK7" s="25">
        <v>314.87</v>
      </c>
      <c r="BL7" s="25">
        <v>309.27999999999997</v>
      </c>
      <c r="BM7" s="25">
        <v>322.92</v>
      </c>
      <c r="BN7" s="25">
        <v>303.45999999999998</v>
      </c>
      <c r="BO7" s="25">
        <v>265.16000000000003</v>
      </c>
      <c r="BP7" s="25">
        <v>96.82</v>
      </c>
      <c r="BQ7" s="25">
        <v>94.76</v>
      </c>
      <c r="BR7" s="25">
        <v>114.71</v>
      </c>
      <c r="BS7" s="25">
        <v>115.14</v>
      </c>
      <c r="BT7" s="25">
        <v>111.18</v>
      </c>
      <c r="BU7" s="25">
        <v>104.57</v>
      </c>
      <c r="BV7" s="25">
        <v>103.54</v>
      </c>
      <c r="BW7" s="25">
        <v>103.32</v>
      </c>
      <c r="BX7" s="25">
        <v>100.85</v>
      </c>
      <c r="BY7" s="25">
        <v>103.79</v>
      </c>
      <c r="BZ7" s="25">
        <v>102.35</v>
      </c>
      <c r="CA7" s="25">
        <v>142.88</v>
      </c>
      <c r="CB7" s="25">
        <v>145.5</v>
      </c>
      <c r="CC7" s="25">
        <v>144.62</v>
      </c>
      <c r="CD7" s="25">
        <v>146.47999999999999</v>
      </c>
      <c r="CE7" s="25">
        <v>152.34</v>
      </c>
      <c r="CF7" s="25">
        <v>165.47</v>
      </c>
      <c r="CG7" s="25">
        <v>167.46</v>
      </c>
      <c r="CH7" s="25">
        <v>168.56</v>
      </c>
      <c r="CI7" s="25">
        <v>167.1</v>
      </c>
      <c r="CJ7" s="25">
        <v>167.86</v>
      </c>
      <c r="CK7" s="25">
        <v>167.74</v>
      </c>
      <c r="CL7" s="25">
        <v>49.26</v>
      </c>
      <c r="CM7" s="25">
        <v>48.88</v>
      </c>
      <c r="CN7" s="25">
        <v>48.54</v>
      </c>
      <c r="CO7" s="25">
        <v>49.18</v>
      </c>
      <c r="CP7" s="25">
        <v>48.89</v>
      </c>
      <c r="CQ7" s="25">
        <v>59.74</v>
      </c>
      <c r="CR7" s="25">
        <v>59.46</v>
      </c>
      <c r="CS7" s="25">
        <v>59.51</v>
      </c>
      <c r="CT7" s="25">
        <v>59.91</v>
      </c>
      <c r="CU7" s="25">
        <v>59.4</v>
      </c>
      <c r="CV7" s="25">
        <v>60.29</v>
      </c>
      <c r="CW7" s="25">
        <v>98.18</v>
      </c>
      <c r="CX7" s="25">
        <v>98.37</v>
      </c>
      <c r="CY7" s="25">
        <v>96.86</v>
      </c>
      <c r="CZ7" s="25">
        <v>97.31</v>
      </c>
      <c r="DA7" s="25">
        <v>95.55</v>
      </c>
      <c r="DB7" s="25">
        <v>87.28</v>
      </c>
      <c r="DC7" s="25">
        <v>87.41</v>
      </c>
      <c r="DD7" s="25">
        <v>87.08</v>
      </c>
      <c r="DE7" s="25">
        <v>87.26</v>
      </c>
      <c r="DF7" s="25">
        <v>87.57</v>
      </c>
      <c r="DG7" s="25">
        <v>90.12</v>
      </c>
      <c r="DH7" s="25">
        <v>50.22</v>
      </c>
      <c r="DI7" s="25">
        <v>51.24</v>
      </c>
      <c r="DJ7" s="25">
        <v>52.18</v>
      </c>
      <c r="DK7" s="25">
        <v>53.47</v>
      </c>
      <c r="DL7" s="25">
        <v>53.83</v>
      </c>
      <c r="DM7" s="25">
        <v>46.94</v>
      </c>
      <c r="DN7" s="25">
        <v>47.62</v>
      </c>
      <c r="DO7" s="25">
        <v>48.55</v>
      </c>
      <c r="DP7" s="25">
        <v>49.2</v>
      </c>
      <c r="DQ7" s="25">
        <v>50.01</v>
      </c>
      <c r="DR7" s="25">
        <v>50.88</v>
      </c>
      <c r="DS7" s="25">
        <v>24.61</v>
      </c>
      <c r="DT7" s="25">
        <v>26.9</v>
      </c>
      <c r="DU7" s="25">
        <v>29.36</v>
      </c>
      <c r="DV7" s="25">
        <v>30.67</v>
      </c>
      <c r="DW7" s="25">
        <v>32.4</v>
      </c>
      <c r="DX7" s="25">
        <v>14.48</v>
      </c>
      <c r="DY7" s="25">
        <v>16.27</v>
      </c>
      <c r="DZ7" s="25">
        <v>17.11</v>
      </c>
      <c r="EA7" s="25">
        <v>18.329999999999998</v>
      </c>
      <c r="EB7" s="25">
        <v>20.27</v>
      </c>
      <c r="EC7" s="25">
        <v>22.3</v>
      </c>
      <c r="ED7" s="25">
        <v>0.26</v>
      </c>
      <c r="EE7" s="25">
        <v>0.99</v>
      </c>
      <c r="EF7" s="25">
        <v>2.0099999999999998</v>
      </c>
      <c r="EG7" s="25">
        <v>0.42</v>
      </c>
      <c r="EH7" s="25">
        <v>1.51</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城陽市役所</cp:lastModifiedBy>
  <cp:lastPrinted>2023-01-27T03:30:51Z</cp:lastPrinted>
  <dcterms:created xsi:type="dcterms:W3CDTF">2022-12-01T01:01:11Z</dcterms:created>
  <dcterms:modified xsi:type="dcterms:W3CDTF">2023-01-27T03:30:56Z</dcterms:modified>
  <cp:category/>
</cp:coreProperties>
</file>