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４年度　　公営企業に係る「経営比較分析表」（Ｒ３決算）\02 回答\R5.2.9 修正版\"/>
    </mc:Choice>
  </mc:AlternateContent>
  <xr:revisionPtr revIDLastSave="0" documentId="13_ncr:1_{225C326E-9C91-499E-B547-03324B8CD2B9}" xr6:coauthVersionLast="36" xr6:coauthVersionMax="36" xr10:uidLastSave="{00000000-0000-0000-0000-000000000000}"/>
  <workbookProtection workbookAlgorithmName="SHA-512" workbookHashValue="dnX0XPGzagQnVBxNlCZEY2gY1kLKbNAP83LMh2jz8yETdlW1Sue0FoBtxE/ckkdtqvBbOyo6m6yda5gmCRaQyQ==" workbookSaltValue="maT8SoVdMLcJbsfIjcYtkg=="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R6" i="5"/>
  <c r="Q6" i="5"/>
  <c r="W10" i="4" s="1"/>
  <c r="P6" i="5"/>
  <c r="P10" i="4" s="1"/>
  <c r="O6" i="5"/>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F85" i="4"/>
  <c r="BB10" i="4"/>
  <c r="AL10" i="4"/>
  <c r="AD10" i="4"/>
  <c r="I10" i="4"/>
  <c r="B10" i="4"/>
  <c r="AT8" i="4"/>
  <c r="AL8" i="4"/>
  <c r="W8" i="4"/>
  <c r="I8" i="4"/>
  <c r="B6"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<sst xmlns="http://schemas.openxmlformats.org/spreadsheetml/2006/main" count="275" uniqueCount="118">
  <si>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</si>
  <si>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</si>
  <si>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</si>
  <si>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</si>
  <si>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</si>
  <si>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</si>
  <si>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</si>
  <si>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</si>
  <si>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</si>
  <si>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</si>
  <si>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</si>
  <si>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</si>
  <si>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</si>
  <si>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</si>
  <si>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</si>
  <si>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</si>
  <si>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</si>
  <si>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</si>
  <si>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</si>
  <si>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</si>
  <si>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</si>
  <si>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</si>
  <si>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</si>
  <si>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</si>
  <si>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</si>
  <si>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</si>
  <si>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</si>
  <si>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</si>
  <si>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</si>
  <si>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</si>
  <si>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</si>
  <si>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</si>
  <si>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</si>
  <si>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</si>
  <si>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</si>
  <si>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</si>
  <si>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</si>
  <si>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</si>
  <si>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</si>
  <si>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</si>
  <si>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</si>
  <si>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</si>
  <si>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</si>
  <si>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</si>
  <si>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</si>
  <si>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</si>
  <si>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</si>
  <si>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</si>
  <si>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</si>
  <si>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</si>
  <si>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</si>
  <si>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</si>
  <si>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</si>
  <si>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</si>
  <si>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</si>
  <si>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</si>
  <si>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</si>
  <si>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</si>
  <si>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</si>
  <si>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</si>
  <si>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</si>
  <si>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</si>
  <si>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</si>
  <si>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</si>
  <si>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</si>
  <si>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</si>
  <si>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</si>
  <si>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</si>
  <si>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</si>
  <si>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</si>
  <si>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</si>
  <si>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</si>
  <si>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</si>
  <si>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</si>
  <si>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</si>
  <si>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</si>
  <si>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</si>
  <si>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</si>
  <si>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</si>
  <si>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</si>
  <si>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</si>
  <si>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</si>
  <si>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</si>
  <si>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</si>
  <si>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</si>
  <si>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</si>
  <si>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</si>
  <si>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</si>
  <si>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</si>
  <si>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</si>
  <si>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</si>
  <si>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</si>
  <si>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</si>
  <si>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</si>
  <si>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</si>
  <si>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</si>
  <si>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</si>
  <si>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</si>
  <si>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</si>
  <si>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</si>
  <si>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</si>
  <si>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</si>
  <si>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</si>
  <si>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</si>
  <si>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</si>
  <si>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</si>
  <si>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</si>
  <si>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</si>
  <si>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</si>
  <si>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</si>
  <si>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</si>
  <si>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</si>
  <si>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</si>
  <si>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</si>
  <si>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</si>
  <si>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減価償却が進み上昇傾向にありますが、本事業は平成12年5月の供用開始のため、法定耐用年数に基づく更新時期が到来した資産が少なく、低い水準となっています。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6">
      <t>ゲンカ</t>
    </rPh>
    <rPh sb="16" eb="18">
      <t>ショウキャク</t>
    </rPh>
    <rPh sb="19" eb="20">
      <t>スス</t>
    </rPh>
    <rPh sb="21" eb="23">
      <t>ジョウショウ</t>
    </rPh>
    <rPh sb="23" eb="25">
      <t>ケイコウ</t>
    </rPh>
    <rPh sb="32" eb="33">
      <t>ホン</t>
    </rPh>
    <rPh sb="33" eb="35">
      <t>ジギョウ</t>
    </rPh>
    <rPh sb="36" eb="38">
      <t>ヘイセイ</t>
    </rPh>
    <rPh sb="40" eb="41">
      <t>ネン</t>
    </rPh>
    <rPh sb="42" eb="43">
      <t>ガツ</t>
    </rPh>
    <rPh sb="44" eb="48">
      <t>キョウヨウカイシ</t>
    </rPh>
    <rPh sb="92" eb="94">
      <t>カンキョ</t>
    </rPh>
    <rPh sb="94" eb="98">
      <t>ロウキュウカリツ</t>
    </rPh>
    <rPh sb="100" eb="106">
      <t>ホウテイタイヨウネンスウ</t>
    </rPh>
    <rPh sb="107" eb="108">
      <t>コ</t>
    </rPh>
    <rPh sb="110" eb="112">
      <t>カンキョ</t>
    </rPh>
    <rPh sb="113" eb="115">
      <t>ゲンザイ</t>
    </rPh>
    <rPh sb="127" eb="129">
      <t>カンキョ</t>
    </rPh>
    <rPh sb="129" eb="132">
      <t>カイゼンリツ</t>
    </rPh>
    <rPh sb="134" eb="140">
      <t>ホウテイタイヨウネンスウ</t>
    </rPh>
    <rPh sb="141" eb="142">
      <t>コ</t>
    </rPh>
    <rPh sb="144" eb="146">
      <t>カンキョ</t>
    </rPh>
    <rPh sb="152" eb="153">
      <t>トク</t>
    </rPh>
    <rPh sb="154" eb="156">
      <t>コウシン</t>
    </rPh>
    <rPh sb="157" eb="160">
      <t>ロウキュウカ</t>
    </rPh>
    <rPh sb="160" eb="162">
      <t>タイサク</t>
    </rPh>
    <rPh sb="163" eb="165">
      <t>ジッシ</t>
    </rPh>
    <phoneticPr fontId="4"/>
  </si>
  <si>
    <t>　単年度収支は赤字であり、累積欠損金も増加しています。使用料収入の増加が見込めない中で一般会計繰入金で財源不足を補っている経営状況となっているため、今後も施設の効率性を高め、維持管理費の削減を図ります。
　本事業に係る資産の多くは法定耐用年数に基づく更新時期が未到来ではありますが、今後の更新需要に備え、使用料収入の確保や更なる経費削減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アカジ</t>
    </rPh>
    <rPh sb="13" eb="15">
      <t>ルイセキ</t>
    </rPh>
    <rPh sb="19" eb="21">
      <t>ゾウカ</t>
    </rPh>
    <rPh sb="27" eb="32">
      <t>シヨウリョウシュウニュウ</t>
    </rPh>
    <rPh sb="33" eb="35">
      <t>ゾウカ</t>
    </rPh>
    <rPh sb="36" eb="38">
      <t>ミコ</t>
    </rPh>
    <rPh sb="41" eb="42">
      <t>ナカ</t>
    </rPh>
    <rPh sb="43" eb="45">
      <t>イッパン</t>
    </rPh>
    <rPh sb="45" eb="47">
      <t>カイケイ</t>
    </rPh>
    <rPh sb="47" eb="50">
      <t>クリイレキン</t>
    </rPh>
    <rPh sb="51" eb="53">
      <t>ザイゲン</t>
    </rPh>
    <rPh sb="53" eb="55">
      <t>フソク</t>
    </rPh>
    <rPh sb="56" eb="57">
      <t>オギナ</t>
    </rPh>
    <rPh sb="61" eb="65">
      <t>ケイエイジョウキョウ</t>
    </rPh>
    <rPh sb="74" eb="76">
      <t>コンゴ</t>
    </rPh>
    <rPh sb="77" eb="79">
      <t>シセツ</t>
    </rPh>
    <rPh sb="80" eb="83">
      <t>コウリツセイ</t>
    </rPh>
    <rPh sb="84" eb="85">
      <t>タカ</t>
    </rPh>
    <rPh sb="87" eb="92">
      <t>イジカンリヒ</t>
    </rPh>
    <rPh sb="93" eb="95">
      <t>サクゲン</t>
    </rPh>
    <rPh sb="96" eb="97">
      <t>ハカ</t>
    </rPh>
    <rPh sb="103" eb="104">
      <t>ホン</t>
    </rPh>
    <rPh sb="104" eb="106">
      <t>ジギョウ</t>
    </rPh>
    <rPh sb="107" eb="108">
      <t>カカ</t>
    </rPh>
    <rPh sb="109" eb="111">
      <t>シサン</t>
    </rPh>
    <rPh sb="112" eb="113">
      <t>オオ</t>
    </rPh>
    <rPh sb="115" eb="121">
      <t>ホウテイタイヨウネンスウ</t>
    </rPh>
    <rPh sb="122" eb="123">
      <t>モト</t>
    </rPh>
    <rPh sb="125" eb="127">
      <t>コウシン</t>
    </rPh>
    <rPh sb="127" eb="129">
      <t>ジキ</t>
    </rPh>
    <rPh sb="130" eb="133">
      <t>ミトウライ</t>
    </rPh>
    <rPh sb="141" eb="143">
      <t>コンゴ</t>
    </rPh>
    <rPh sb="144" eb="148">
      <t>コウシンジュヨウ</t>
    </rPh>
    <rPh sb="149" eb="150">
      <t>ソナ</t>
    </rPh>
    <rPh sb="152" eb="155">
      <t>シヨウリョウ</t>
    </rPh>
    <rPh sb="155" eb="157">
      <t>シュウニュウ</t>
    </rPh>
    <rPh sb="158" eb="160">
      <t>カクホ</t>
    </rPh>
    <rPh sb="161" eb="162">
      <t>サラ</t>
    </rPh>
    <rPh sb="164" eb="168">
      <t>ケイヒサクゲン</t>
    </rPh>
    <rPh sb="169" eb="171">
      <t>トリクミ</t>
    </rPh>
    <rPh sb="174" eb="176">
      <t>レイワ</t>
    </rPh>
    <rPh sb="177" eb="179">
      <t>ネンド</t>
    </rPh>
    <rPh sb="180" eb="182">
      <t>サクテイ</t>
    </rPh>
    <rPh sb="185" eb="188">
      <t>カメオカシ</t>
    </rPh>
    <rPh sb="188" eb="192">
      <t>ジョウゲスイドウ</t>
    </rPh>
    <rPh sb="198" eb="199">
      <t>ソ</t>
    </rPh>
    <rPh sb="201" eb="202">
      <t>オコナ</t>
    </rPh>
    <phoneticPr fontId="4"/>
  </si>
  <si>
    <t>　小規模集合排水処理事業については、令和元年度から地方公営企業法を全部適用しています。
①経常収支比率
　単年度収支の赤字を示す100％未満となっているため、費用削減に取り組む必要があります。
②累積欠損金比率
　収益の減少等により、純損失が発生し欠損金が増加しているため、更なる費用削減に取り組む必要があります。
③流動比率
　現金預金が不足しているため、0％を下回る比率となっています。
④企業債残高対事業規模比率
　企業債償還金は全額一般会計負担となっているため、0％となっています。(R01は記入誤り)
⑤経費回収率
　使用料収入で不足する財源は一般会計繰入金で賄っていますが、それでもなお財源が不足しているため、経費の抑制に取り組む必要があります。
⑥汚水処理原価
　低下傾向にあり、また類似団体に比べ低い値となっていますが、引き続き維持管理費の抑制に取り組む必要があります。
⑦施設利用率
　類似団体に比べ高い比率で推移していますが、更に効率的な施設利用に努めます。
⑧水洗化率
　水洗化率100％となっています。</t>
    <rPh sb="1" eb="4">
      <t>ショウキボ</t>
    </rPh>
    <rPh sb="18" eb="20">
      <t>レイワ</t>
    </rPh>
    <rPh sb="20" eb="23">
      <t>ガンネンド</t>
    </rPh>
    <rPh sb="25" eb="32">
      <t>チホウコウエイキギョウホウ</t>
    </rPh>
    <rPh sb="33" eb="35">
      <t>ゼンブ</t>
    </rPh>
    <rPh sb="35" eb="37">
      <t>テキヨウ</t>
    </rPh>
    <rPh sb="45" eb="51">
      <t>ケイジョウシュウシヒリツ</t>
    </rPh>
    <rPh sb="53" eb="56">
      <t>タンネンド</t>
    </rPh>
    <rPh sb="56" eb="58">
      <t>シュウシ</t>
    </rPh>
    <rPh sb="59" eb="61">
      <t>アカジ</t>
    </rPh>
    <rPh sb="62" eb="63">
      <t>シメ</t>
    </rPh>
    <rPh sb="68" eb="70">
      <t>ミマン</t>
    </rPh>
    <rPh sb="79" eb="81">
      <t>ヒヨウ</t>
    </rPh>
    <rPh sb="81" eb="83">
      <t>サクゲン</t>
    </rPh>
    <rPh sb="84" eb="85">
      <t>ト</t>
    </rPh>
    <rPh sb="86" eb="87">
      <t>ク</t>
    </rPh>
    <rPh sb="88" eb="90">
      <t>ヒツヨウ</t>
    </rPh>
    <rPh sb="98" eb="103">
      <t>ルイセキケッソンキン</t>
    </rPh>
    <rPh sb="103" eb="105">
      <t>ヒリツ</t>
    </rPh>
    <rPh sb="107" eb="109">
      <t>シュウエキ</t>
    </rPh>
    <rPh sb="110" eb="112">
      <t>ゲンショウ</t>
    </rPh>
    <rPh sb="112" eb="113">
      <t>トウ</t>
    </rPh>
    <rPh sb="117" eb="120">
      <t>ジュンソンシツ</t>
    </rPh>
    <rPh sb="121" eb="123">
      <t>ハッセイ</t>
    </rPh>
    <rPh sb="128" eb="130">
      <t>ゾウカ</t>
    </rPh>
    <rPh sb="137" eb="138">
      <t>サラ</t>
    </rPh>
    <rPh sb="140" eb="142">
      <t>ヒヨウ</t>
    </rPh>
    <rPh sb="142" eb="144">
      <t>サクゲン</t>
    </rPh>
    <rPh sb="145" eb="146">
      <t>ト</t>
    </rPh>
    <rPh sb="147" eb="148">
      <t>ク</t>
    </rPh>
    <rPh sb="149" eb="151">
      <t>ヒツヨウ</t>
    </rPh>
    <rPh sb="165" eb="167">
      <t>ゲンキン</t>
    </rPh>
    <rPh sb="167" eb="169">
      <t>ヨキン</t>
    </rPh>
    <rPh sb="170" eb="172">
      <t>フソク</t>
    </rPh>
    <rPh sb="182" eb="184">
      <t>シタマワ</t>
    </rPh>
    <rPh sb="185" eb="187">
      <t>ヒリツ</t>
    </rPh>
    <rPh sb="218" eb="220">
      <t>ゼンガク</t>
    </rPh>
    <rPh sb="220" eb="222">
      <t>イッパン</t>
    </rPh>
    <rPh sb="222" eb="224">
      <t>カイケイ</t>
    </rPh>
    <rPh sb="224" eb="226">
      <t>フタン</t>
    </rPh>
    <rPh sb="267" eb="269">
      <t>シュウニュウ</t>
    </rPh>
    <rPh sb="270" eb="272">
      <t>フソク</t>
    </rPh>
    <rPh sb="274" eb="276">
      <t>ザイゲン</t>
    </rPh>
    <rPh sb="277" eb="281">
      <t>イッパンカイケイ</t>
    </rPh>
    <rPh sb="281" eb="284">
      <t>クリイレキン</t>
    </rPh>
    <rPh sb="285" eb="286">
      <t>マカナ</t>
    </rPh>
    <rPh sb="299" eb="301">
      <t>ザイゲン</t>
    </rPh>
    <rPh sb="302" eb="304">
      <t>フソク</t>
    </rPh>
    <rPh sb="317" eb="318">
      <t>ト</t>
    </rPh>
    <rPh sb="319" eb="320">
      <t>ク</t>
    </rPh>
    <rPh sb="321" eb="323">
      <t>ヒツヨウ</t>
    </rPh>
    <rPh sb="331" eb="333">
      <t>オスイ</t>
    </rPh>
    <rPh sb="333" eb="335">
      <t>ショリ</t>
    </rPh>
    <rPh sb="335" eb="337">
      <t>ゲンカ</t>
    </rPh>
    <rPh sb="339" eb="341">
      <t>テイカ</t>
    </rPh>
    <rPh sb="341" eb="343">
      <t>ケイコウ</t>
    </rPh>
    <rPh sb="349" eb="353">
      <t>ルイジダンタイ</t>
    </rPh>
    <rPh sb="354" eb="355">
      <t>クラ</t>
    </rPh>
    <rPh sb="356" eb="357">
      <t>ヒク</t>
    </rPh>
    <rPh sb="358" eb="359">
      <t>アタイ</t>
    </rPh>
    <rPh sb="368" eb="369">
      <t>ヒ</t>
    </rPh>
    <rPh sb="370" eb="371">
      <t>ツヅ</t>
    </rPh>
    <rPh sb="372" eb="377">
      <t>イジカンリヒ</t>
    </rPh>
    <rPh sb="378" eb="380">
      <t>ヨクセイ</t>
    </rPh>
    <rPh sb="381" eb="382">
      <t>ト</t>
    </rPh>
    <rPh sb="383" eb="384">
      <t>ク</t>
    </rPh>
    <rPh sb="385" eb="387">
      <t>ヒツヨウ</t>
    </rPh>
    <rPh sb="395" eb="397">
      <t>シセツ</t>
    </rPh>
    <rPh sb="397" eb="400">
      <t>リヨウリツ</t>
    </rPh>
    <rPh sb="402" eb="406">
      <t>ルイジダンタイ</t>
    </rPh>
    <rPh sb="407" eb="408">
      <t>クラ</t>
    </rPh>
    <rPh sb="409" eb="410">
      <t>タカ</t>
    </rPh>
    <rPh sb="411" eb="413">
      <t>ヒリツ</t>
    </rPh>
    <rPh sb="414" eb="416">
      <t>スイイ</t>
    </rPh>
    <rPh sb="423" eb="424">
      <t>サラ</t>
    </rPh>
    <rPh sb="425" eb="428">
      <t>コウリツテキ</t>
    </rPh>
    <rPh sb="429" eb="431">
      <t>シセツ</t>
    </rPh>
    <rPh sb="431" eb="433">
      <t>リヨウ</t>
    </rPh>
    <rPh sb="434" eb="435">
      <t>ツト</t>
    </rPh>
    <rPh sb="441" eb="445">
      <t>スイセンカリツ</t>
    </rPh>
    <rPh sb="447" eb="450">
      <t>スイセンカ</t>
    </rPh>
    <rPh sb="450" eb="451">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</si>
</sst>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C01-43ED-938F-458980AAD6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C01-43ED-938F-458980AAD6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54.17</c:v>
                </c:pt>
                <c:pt idx="3">
                  <c:v>58.33</c:v>
                </c:pt>
                <c:pt idx="4">
                  <c:v>50</c:v>
                </c:pt>
              </c:numCache>
            </c:numRef>
          </c:val>
          <c:extLst>
            <c:ext xmlns:c16="http://schemas.microsoft.com/office/drawing/2014/chart" uri="{C3380CC4-5D6E-409C-BE32-E72D297353CC}">
              <c16:uniqueId val="{00000000-D5F2-40A0-A7C7-FABE6E2D86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34.68</c:v>
                </c:pt>
                <c:pt idx="3">
                  <c:v>34.700000000000003</c:v>
                </c:pt>
                <c:pt idx="4">
                  <c:v>46.83</c:v>
                </c:pt>
              </c:numCache>
            </c:numRef>
          </c:val>
          <c:smooth val="0"/>
          <c:extLst>
            <c:ext xmlns:c16="http://schemas.microsoft.com/office/drawing/2014/chart" uri="{C3380CC4-5D6E-409C-BE32-E72D297353CC}">
              <c16:uniqueId val="{00000001-D5F2-40A0-A7C7-FABE6E2D86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433A-4827-A20C-B6789AB55C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90.33</c:v>
                </c:pt>
                <c:pt idx="3">
                  <c:v>90.04</c:v>
                </c:pt>
                <c:pt idx="4">
                  <c:v>90.58</c:v>
                </c:pt>
              </c:numCache>
            </c:numRef>
          </c:val>
          <c:smooth val="0"/>
          <c:extLst>
            <c:ext xmlns:c16="http://schemas.microsoft.com/office/drawing/2014/chart" uri="{C3380CC4-5D6E-409C-BE32-E72D297353CC}">
              <c16:uniqueId val="{00000001-433A-4827-A20C-B6789AB55C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56.18</c:v>
                </c:pt>
                <c:pt idx="3">
                  <c:v>55.19</c:v>
                </c:pt>
                <c:pt idx="4">
                  <c:v>56.61</c:v>
                </c:pt>
              </c:numCache>
            </c:numRef>
          </c:val>
          <c:extLst>
            <c:ext xmlns:c16="http://schemas.microsoft.com/office/drawing/2014/chart" uri="{C3380CC4-5D6E-409C-BE32-E72D297353CC}">
              <c16:uniqueId val="{00000000-53FF-42C2-9417-A13865E97B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99.2</c:v>
                </c:pt>
                <c:pt idx="3">
                  <c:v>100.42</c:v>
                </c:pt>
                <c:pt idx="4">
                  <c:v>98.03</c:v>
                </c:pt>
              </c:numCache>
            </c:numRef>
          </c:val>
          <c:smooth val="0"/>
          <c:extLst>
            <c:ext xmlns:c16="http://schemas.microsoft.com/office/drawing/2014/chart" uri="{C3380CC4-5D6E-409C-BE32-E72D297353CC}">
              <c16:uniqueId val="{00000001-53FF-42C2-9417-A13865E97B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4.3899999999999997</c:v>
                </c:pt>
                <c:pt idx="3">
                  <c:v>8.7799999999999994</c:v>
                </c:pt>
                <c:pt idx="4">
                  <c:v>13.17</c:v>
                </c:pt>
              </c:numCache>
            </c:numRef>
          </c:val>
          <c:extLst>
            <c:ext xmlns:c16="http://schemas.microsoft.com/office/drawing/2014/chart" uri="{C3380CC4-5D6E-409C-BE32-E72D297353CC}">
              <c16:uniqueId val="{00000000-B7B3-4492-9290-431EF2AF80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c:v>
                </c:pt>
                <c:pt idx="3">
                  <c:v>29.28</c:v>
                </c:pt>
                <c:pt idx="4">
                  <c:v>32.380000000000003</c:v>
                </c:pt>
              </c:numCache>
            </c:numRef>
          </c:val>
          <c:smooth val="0"/>
          <c:extLst>
            <c:ext xmlns:c16="http://schemas.microsoft.com/office/drawing/2014/chart" uri="{C3380CC4-5D6E-409C-BE32-E72D297353CC}">
              <c16:uniqueId val="{00000001-B7B3-4492-9290-431EF2AF80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AB-48CA-B7DF-E99E61B694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AAB-48CA-B7DF-E99E61B694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646.5</c:v>
                </c:pt>
                <c:pt idx="3">
                  <c:v>1280.48</c:v>
                </c:pt>
                <c:pt idx="4">
                  <c:v>1940.62</c:v>
                </c:pt>
              </c:numCache>
            </c:numRef>
          </c:val>
          <c:extLst>
            <c:ext xmlns:c16="http://schemas.microsoft.com/office/drawing/2014/chart" uri="{C3380CC4-5D6E-409C-BE32-E72D297353CC}">
              <c16:uniqueId val="{00000000-F906-4402-9BDC-4AA8D33272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1500.46</c:v>
                </c:pt>
                <c:pt idx="3">
                  <c:v>762.05</c:v>
                </c:pt>
                <c:pt idx="4">
                  <c:v>755.68</c:v>
                </c:pt>
              </c:numCache>
            </c:numRef>
          </c:val>
          <c:smooth val="0"/>
          <c:extLst>
            <c:ext xmlns:c16="http://schemas.microsoft.com/office/drawing/2014/chart" uri="{C3380CC4-5D6E-409C-BE32-E72D297353CC}">
              <c16:uniqueId val="{00000001-F906-4402-9BDC-4AA8D33272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-16.29</c:v>
                </c:pt>
                <c:pt idx="3">
                  <c:v>-24.83</c:v>
                </c:pt>
                <c:pt idx="4">
                  <c:v>-32.799999999999997</c:v>
                </c:pt>
              </c:numCache>
            </c:numRef>
          </c:val>
          <c:extLst>
            <c:ext xmlns:c16="http://schemas.microsoft.com/office/drawing/2014/chart" uri="{C3380CC4-5D6E-409C-BE32-E72D297353CC}">
              <c16:uniqueId val="{00000000-DFF1-4F81-A8FF-E1874DB051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81.260000000000005</c:v>
                </c:pt>
                <c:pt idx="3">
                  <c:v>92.61</c:v>
                </c:pt>
                <c:pt idx="4">
                  <c:v>91.41</c:v>
                </c:pt>
              </c:numCache>
            </c:numRef>
          </c:val>
          <c:smooth val="0"/>
          <c:extLst>
            <c:ext xmlns:c16="http://schemas.microsoft.com/office/drawing/2014/chart" uri="{C3380CC4-5D6E-409C-BE32-E72D297353CC}">
              <c16:uniqueId val="{00000001-DFF1-4F81-A8FF-E1874DB051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16290.23</c:v>
                </c:pt>
                <c:pt idx="3" formatCode="#,##0.00;&quot;△&quot;#,##0.00">
                  <c:v>0</c:v>
                </c:pt>
                <c:pt idx="4" formatCode="#,##0.00;&quot;△&quot;#,##0.00">
                  <c:v>0</c:v>
                </c:pt>
              </c:numCache>
            </c:numRef>
          </c:val>
          <c:extLst>
            <c:ext xmlns:c16="http://schemas.microsoft.com/office/drawing/2014/chart" uri="{C3380CC4-5D6E-409C-BE32-E72D297353CC}">
              <c16:uniqueId val="{00000000-690B-4ACD-A6C8-9D4AB48C26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1748.51</c:v>
                </c:pt>
                <c:pt idx="3">
                  <c:v>1640.16</c:v>
                </c:pt>
                <c:pt idx="4">
                  <c:v>1521.05</c:v>
                </c:pt>
              </c:numCache>
            </c:numRef>
          </c:val>
          <c:smooth val="0"/>
          <c:extLst>
            <c:ext xmlns:c16="http://schemas.microsoft.com/office/drawing/2014/chart" uri="{C3380CC4-5D6E-409C-BE32-E72D297353CC}">
              <c16:uniqueId val="{00000001-690B-4ACD-A6C8-9D4AB48C26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28.91</c:v>
                </c:pt>
                <c:pt idx="3">
                  <c:v>36.35</c:v>
                </c:pt>
                <c:pt idx="4">
                  <c:v>39.42</c:v>
                </c:pt>
              </c:numCache>
            </c:numRef>
          </c:val>
          <c:extLst>
            <c:ext xmlns:c16="http://schemas.microsoft.com/office/drawing/2014/chart" uri="{C3380CC4-5D6E-409C-BE32-E72D297353CC}">
              <c16:uniqueId val="{00000000-B38E-4CFE-9DF6-68CA08DC19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34.99</c:v>
                </c:pt>
                <c:pt idx="3">
                  <c:v>38.270000000000003</c:v>
                </c:pt>
                <c:pt idx="4">
                  <c:v>37.520000000000003</c:v>
                </c:pt>
              </c:numCache>
            </c:numRef>
          </c:val>
          <c:smooth val="0"/>
          <c:extLst>
            <c:ext xmlns:c16="http://schemas.microsoft.com/office/drawing/2014/chart" uri="{C3380CC4-5D6E-409C-BE32-E72D297353CC}">
              <c16:uniqueId val="{00000001-B38E-4CFE-9DF6-68CA08DC19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563.39</c:v>
                </c:pt>
                <c:pt idx="3">
                  <c:v>442.79</c:v>
                </c:pt>
                <c:pt idx="4">
                  <c:v>413.28</c:v>
                </c:pt>
              </c:numCache>
            </c:numRef>
          </c:val>
          <c:extLst>
            <c:ext xmlns:c16="http://schemas.microsoft.com/office/drawing/2014/chart" uri="{C3380CC4-5D6E-409C-BE32-E72D297353CC}">
              <c16:uniqueId val="{00000000-F654-4337-8709-6FDC98CB58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520.91999999999996</c:v>
                </c:pt>
                <c:pt idx="3">
                  <c:v>486.77</c:v>
                </c:pt>
                <c:pt idx="4">
                  <c:v>502.1</c:v>
                </c:pt>
              </c:numCache>
            </c:numRef>
          </c:val>
          <c:smooth val="0"/>
          <c:extLst>
            <c:ext xmlns:c16="http://schemas.microsoft.com/office/drawing/2014/chart" uri="{C3380CC4-5D6E-409C-BE32-E72D297353CC}">
              <c16:uniqueId val="{00000001-F654-4337-8709-6FDC98CB58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1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亀岡市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87518</v>
      </c>
      <c r="AM8" s="42"/>
      <c r="AN8" s="42"/>
      <c r="AO8" s="42"/>
      <c r="AP8" s="42"/>
      <c r="AQ8" s="42"/>
      <c r="AR8" s="42"/>
      <c r="AS8" s="42"/>
      <c r="AT8" s="35">
        <f>データ!T6</f>
        <v>224.8</v>
      </c>
      <c r="AU8" s="35"/>
      <c r="AV8" s="35"/>
      <c r="AW8" s="35"/>
      <c r="AX8" s="35"/>
      <c r="AY8" s="35"/>
      <c r="AZ8" s="35"/>
      <c r="BA8" s="35"/>
      <c r="BB8" s="35">
        <f>データ!U6</f>
        <v>389.31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20.49</v>
      </c>
      <c r="J10" s="35"/>
      <c r="K10" s="35"/>
      <c r="L10" s="35"/>
      <c r="M10" s="35"/>
      <c r="N10" s="35"/>
      <c r="O10" s="35"/>
      <c r="P10" s="35">
        <f>データ!P6</f>
        <v>0.06</v>
      </c>
      <c r="Q10" s="35"/>
      <c r="R10" s="35"/>
      <c r="S10" s="35"/>
      <c r="T10" s="35"/>
      <c r="U10" s="35"/>
      <c r="V10" s="35"/>
      <c r="W10" s="35">
        <f>データ!Q6</f>
        <v>79.84</v>
      </c>
      <c r="X10" s="35"/>
      <c r="Y10" s="35"/>
      <c r="Z10" s="35"/>
      <c r="AA10" s="35"/>
      <c r="AB10" s="35"/>
      <c r="AC10" s="35"/>
      <c r="AD10" s="42">
        <f>データ!R6</f>
        <v>2970</v>
      </c>
      <c r="AE10" s="42"/>
      <c r="AF10" s="42"/>
      <c r="AG10" s="42"/>
      <c r="AH10" s="42"/>
      <c r="AI10" s="42"/>
      <c r="AJ10" s="42"/>
      <c r="AK10" s="2"/>
      <c r="AL10" s="42">
        <f>データ!V6</f>
        <v>50</v>
      </c>
      <c r="AM10" s="42"/>
      <c r="AN10" s="42"/>
      <c r="AO10" s="42"/>
      <c r="AP10" s="42"/>
      <c r="AQ10" s="42"/>
      <c r="AR10" s="42"/>
      <c r="AS10" s="42"/>
      <c r="AT10" s="35">
        <f>データ!W6</f>
        <v>0.05</v>
      </c>
      <c r="AU10" s="35"/>
      <c r="AV10" s="35"/>
      <c r="AW10" s="35"/>
      <c r="AX10" s="35"/>
      <c r="AY10" s="35"/>
      <c r="AZ10" s="35"/>
      <c r="BA10" s="35"/>
      <c r="BB10" s="35">
        <f>データ!X6</f>
        <v>1000</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117</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115</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116</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fmqc0dzdg5EoaQdHx1QGBnvLlLHh+pPG2E0ApcKDwFDM0RubFoi+0KiPsZGQv9zb4zOU1B7NOKF/s0/nmvKOzQ==" saltValue="yz9Ub1RtMmyCxCk13JmPcg=="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262064</v>
      </c>
      <c r="D6" s="19">
        <f t="shared" si="3"/>
        <v>46</v>
      </c>
      <c r="E6" s="19">
        <f t="shared" si="3"/>
        <v>17</v>
      </c>
      <c r="F6" s="19">
        <f t="shared" si="3"/>
        <v>9</v>
      </c>
      <c r="G6" s="19">
        <f t="shared" si="3"/>
        <v>0</v>
      </c>
      <c r="H6" s="19" t="str">
        <f t="shared" si="3"/>
        <v>京都府　亀岡市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20.49</v>
      </c>
      <c r="P6" s="20">
        <f t="shared" si="3"/>
        <v>0.06</v>
      </c>
      <c r="Q6" s="20">
        <f t="shared" si="3"/>
        <v>79.84</v>
      </c>
      <c r="R6" s="20">
        <f t="shared" si="3"/>
        <v>2970</v>
      </c>
      <c r="S6" s="20">
        <f t="shared" si="3"/>
        <v>87518</v>
      </c>
      <c r="T6" s="20">
        <f t="shared" si="3"/>
        <v>224.8</v>
      </c>
      <c r="U6" s="20">
        <f t="shared" si="3"/>
        <v>389.31</v>
      </c>
      <c r="V6" s="20">
        <f t="shared" si="3"/>
        <v>50</v>
      </c>
      <c r="W6" s="20">
        <f t="shared" si="3"/>
        <v>0.05</v>
      </c>
      <c r="X6" s="20">
        <f t="shared" si="3"/>
        <v>1000</v>
      </c>
      <c r="Y6" s="21" t="str">
        <f>IF(Y7="",NA(),Y7)</f>
        <v>-</v>
      </c>
      <c r="Z6" s="21" t="str">
        <f t="shared" ref="Z6:AH6" si="4">IF(Z7="",NA(),Z7)</f>
        <v>-</v>
      </c>
      <c r="AA6" s="21">
        <f t="shared" si="4"/>
        <v>56.18</v>
      </c>
      <c r="AB6" s="21">
        <f t="shared" si="4"/>
        <v>55.19</v>
      </c>
      <c r="AC6" s="21">
        <f t="shared" si="4"/>
        <v>56.61</v>
      </c>
      <c r="AD6" s="21" t="str">
        <f t="shared" si="4"/>
        <v>-</v>
      </c>
      <c r="AE6" s="21" t="str">
        <f t="shared" si="4"/>
        <v>-</v>
      </c>
      <c r="AF6" s="21">
        <f t="shared" si="4"/>
        <v>99.2</v>
      </c>
      <c r="AG6" s="21">
        <f t="shared" si="4"/>
        <v>100.42</v>
      </c>
      <c r="AH6" s="21">
        <f t="shared" si="4"/>
        <v>98.03</v>
      </c>
      <c r="AI6" s="20" t="str">
        <f>IF(AI7="","",IF(AI7="-","【-】","【"&amp;SUBSTITUTE(TEXT(AI7,"#,##0.00"),"-","△")&amp;"】"))</f>
        <v>【98.12】</v>
      </c>
      <c r="AJ6" s="21" t="str">
        <f>IF(AJ7="",NA(),AJ7)</f>
        <v>-</v>
      </c>
      <c r="AK6" s="21" t="str">
        <f t="shared" ref="AK6:AS6" si="5">IF(AK7="",NA(),AK7)</f>
        <v>-</v>
      </c>
      <c r="AL6" s="21">
        <f t="shared" si="5"/>
        <v>646.5</v>
      </c>
      <c r="AM6" s="21">
        <f t="shared" si="5"/>
        <v>1280.48</v>
      </c>
      <c r="AN6" s="21">
        <f t="shared" si="5"/>
        <v>1940.62</v>
      </c>
      <c r="AO6" s="21" t="str">
        <f t="shared" si="5"/>
        <v>-</v>
      </c>
      <c r="AP6" s="21" t="str">
        <f t="shared" si="5"/>
        <v>-</v>
      </c>
      <c r="AQ6" s="21">
        <f t="shared" si="5"/>
        <v>1500.46</v>
      </c>
      <c r="AR6" s="21">
        <f t="shared" si="5"/>
        <v>762.05</v>
      </c>
      <c r="AS6" s="21">
        <f t="shared" si="5"/>
        <v>755.68</v>
      </c>
      <c r="AT6" s="20" t="str">
        <f>IF(AT7="","",IF(AT7="-","【-】","【"&amp;SUBSTITUTE(TEXT(AT7,"#,##0.00"),"-","△")&amp;"】"))</f>
        <v>【736.54】</v>
      </c>
      <c r="AU6" s="21" t="str">
        <f>IF(AU7="",NA(),AU7)</f>
        <v>-</v>
      </c>
      <c r="AV6" s="21" t="str">
        <f t="shared" ref="AV6:BD6" si="6">IF(AV7="",NA(),AV7)</f>
        <v>-</v>
      </c>
      <c r="AW6" s="21">
        <f t="shared" si="6"/>
        <v>-16.29</v>
      </c>
      <c r="AX6" s="21">
        <f t="shared" si="6"/>
        <v>-24.83</v>
      </c>
      <c r="AY6" s="21">
        <f t="shared" si="6"/>
        <v>-32.799999999999997</v>
      </c>
      <c r="AZ6" s="21" t="str">
        <f t="shared" si="6"/>
        <v>-</v>
      </c>
      <c r="BA6" s="21" t="str">
        <f t="shared" si="6"/>
        <v>-</v>
      </c>
      <c r="BB6" s="21">
        <f t="shared" si="6"/>
        <v>81.260000000000005</v>
      </c>
      <c r="BC6" s="21">
        <f t="shared" si="6"/>
        <v>92.61</v>
      </c>
      <c r="BD6" s="21">
        <f t="shared" si="6"/>
        <v>91.41</v>
      </c>
      <c r="BE6" s="20" t="str">
        <f>IF(BE7="","",IF(BE7="-","【-】","【"&amp;SUBSTITUTE(TEXT(BE7,"#,##0.00"),"-","△")&amp;"】"))</f>
        <v>【91.53】</v>
      </c>
      <c r="BF6" s="21" t="str">
        <f>IF(BF7="",NA(),BF7)</f>
        <v>-</v>
      </c>
      <c r="BG6" s="21" t="str">
        <f t="shared" ref="BG6:BO6" si="7">IF(BG7="",NA(),BG7)</f>
        <v>-</v>
      </c>
      <c r="BH6" s="21">
        <f t="shared" si="7"/>
        <v>16290.23</v>
      </c>
      <c r="BI6" s="20">
        <f t="shared" si="7"/>
        <v>0</v>
      </c>
      <c r="BJ6" s="20">
        <f t="shared" si="7"/>
        <v>0</v>
      </c>
      <c r="BK6" s="21" t="str">
        <f t="shared" si="7"/>
        <v>-</v>
      </c>
      <c r="BL6" s="21" t="str">
        <f t="shared" si="7"/>
        <v>-</v>
      </c>
      <c r="BM6" s="21">
        <f t="shared" si="7"/>
        <v>1748.51</v>
      </c>
      <c r="BN6" s="21">
        <f t="shared" si="7"/>
        <v>1640.16</v>
      </c>
      <c r="BO6" s="21">
        <f t="shared" si="7"/>
        <v>1521.05</v>
      </c>
      <c r="BP6" s="20" t="str">
        <f>IF(BP7="","",IF(BP7="-","【-】","【"&amp;SUBSTITUTE(TEXT(BP7,"#,##0.00"),"-","△")&amp;"】"))</f>
        <v>【1,522.01】</v>
      </c>
      <c r="BQ6" s="21" t="str">
        <f>IF(BQ7="",NA(),BQ7)</f>
        <v>-</v>
      </c>
      <c r="BR6" s="21" t="str">
        <f t="shared" ref="BR6:BZ6" si="8">IF(BR7="",NA(),BR7)</f>
        <v>-</v>
      </c>
      <c r="BS6" s="21">
        <f t="shared" si="8"/>
        <v>28.91</v>
      </c>
      <c r="BT6" s="21">
        <f t="shared" si="8"/>
        <v>36.35</v>
      </c>
      <c r="BU6" s="21">
        <f t="shared" si="8"/>
        <v>39.42</v>
      </c>
      <c r="BV6" s="21" t="str">
        <f t="shared" si="8"/>
        <v>-</v>
      </c>
      <c r="BW6" s="21" t="str">
        <f t="shared" si="8"/>
        <v>-</v>
      </c>
      <c r="BX6" s="21">
        <f t="shared" si="8"/>
        <v>34.99</v>
      </c>
      <c r="BY6" s="21">
        <f t="shared" si="8"/>
        <v>38.270000000000003</v>
      </c>
      <c r="BZ6" s="21">
        <f t="shared" si="8"/>
        <v>37.520000000000003</v>
      </c>
      <c r="CA6" s="20" t="str">
        <f>IF(CA7="","",IF(CA7="-","【-】","【"&amp;SUBSTITUTE(TEXT(CA7,"#,##0.00"),"-","△")&amp;"】"))</f>
        <v>【37.79】</v>
      </c>
      <c r="CB6" s="21" t="str">
        <f>IF(CB7="",NA(),CB7)</f>
        <v>-</v>
      </c>
      <c r="CC6" s="21" t="str">
        <f t="shared" ref="CC6:CK6" si="9">IF(CC7="",NA(),CC7)</f>
        <v>-</v>
      </c>
      <c r="CD6" s="21">
        <f t="shared" si="9"/>
        <v>563.39</v>
      </c>
      <c r="CE6" s="21">
        <f t="shared" si="9"/>
        <v>442.79</v>
      </c>
      <c r="CF6" s="21">
        <f t="shared" si="9"/>
        <v>413.28</v>
      </c>
      <c r="CG6" s="21" t="str">
        <f t="shared" si="9"/>
        <v>-</v>
      </c>
      <c r="CH6" s="21" t="str">
        <f t="shared" si="9"/>
        <v>-</v>
      </c>
      <c r="CI6" s="21">
        <f t="shared" si="9"/>
        <v>520.91999999999996</v>
      </c>
      <c r="CJ6" s="21">
        <f t="shared" si="9"/>
        <v>486.77</v>
      </c>
      <c r="CK6" s="21">
        <f t="shared" si="9"/>
        <v>502.1</v>
      </c>
      <c r="CL6" s="20" t="str">
        <f>IF(CL7="","",IF(CL7="-","【-】","【"&amp;SUBSTITUTE(TEXT(CL7,"#,##0.00"),"-","△")&amp;"】"))</f>
        <v>【497.52】</v>
      </c>
      <c r="CM6" s="21" t="str">
        <f>IF(CM7="",NA(),CM7)</f>
        <v>-</v>
      </c>
      <c r="CN6" s="21" t="str">
        <f t="shared" ref="CN6:CV6" si="10">IF(CN7="",NA(),CN7)</f>
        <v>-</v>
      </c>
      <c r="CO6" s="21">
        <f t="shared" si="10"/>
        <v>54.17</v>
      </c>
      <c r="CP6" s="21">
        <f t="shared" si="10"/>
        <v>58.33</v>
      </c>
      <c r="CQ6" s="21">
        <f t="shared" si="10"/>
        <v>50</v>
      </c>
      <c r="CR6" s="21" t="str">
        <f t="shared" si="10"/>
        <v>-</v>
      </c>
      <c r="CS6" s="21" t="str">
        <f t="shared" si="10"/>
        <v>-</v>
      </c>
      <c r="CT6" s="21">
        <f t="shared" si="10"/>
        <v>34.68</v>
      </c>
      <c r="CU6" s="21">
        <f t="shared" si="10"/>
        <v>34.700000000000003</v>
      </c>
      <c r="CV6" s="21">
        <f t="shared" si="10"/>
        <v>46.83</v>
      </c>
      <c r="CW6" s="20" t="str">
        <f>IF(CW7="","",IF(CW7="-","【-】","【"&amp;SUBSTITUTE(TEXT(CW7,"#,##0.00"),"-","△")&amp;"】"))</f>
        <v>【46.97】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90.33</v>
      </c>
      <c r="DF6" s="21">
        <f t="shared" si="11"/>
        <v>90.04</v>
      </c>
      <c r="DG6" s="21">
        <f t="shared" si="11"/>
        <v>90.58</v>
      </c>
      <c r="DH6" s="20" t="str">
        <f>IF(DH7="","",IF(DH7="-","【-】","【"&amp;SUBSTITUTE(TEXT(DH7,"#,##0.00"),"-","△")&amp;"】"))</f>
        <v>【90.42】</v>
      </c>
      <c r="DI6" s="21" t="str">
        <f>IF(DI7="",NA(),DI7)</f>
        <v>-</v>
      </c>
      <c r="DJ6" s="21" t="str">
        <f t="shared" ref="DJ6:DR6" si="12">IF(DJ7="",NA(),DJ7)</f>
        <v>-</v>
      </c>
      <c r="DK6" s="21">
        <f t="shared" si="12"/>
        <v>4.3899999999999997</v>
      </c>
      <c r="DL6" s="21">
        <f t="shared" si="12"/>
        <v>8.7799999999999994</v>
      </c>
      <c r="DM6" s="21">
        <f t="shared" si="12"/>
        <v>13.17</v>
      </c>
      <c r="DN6" s="21" t="str">
        <f t="shared" si="12"/>
        <v>-</v>
      </c>
      <c r="DO6" s="21" t="str">
        <f t="shared" si="12"/>
        <v>-</v>
      </c>
      <c r="DP6" s="21">
        <f t="shared" si="12"/>
        <v>31</v>
      </c>
      <c r="DQ6" s="21">
        <f t="shared" si="12"/>
        <v>29.28</v>
      </c>
      <c r="DR6" s="21">
        <f t="shared" si="12"/>
        <v>32.380000000000003</v>
      </c>
      <c r="DS6" s="20" t="str">
        <f>IF(DS7="","",IF(DS7="-","【-】","【"&amp;SUBSTITUTE(TEXT(DS7,"#,##0.00"),"-","△")&amp;"】"))</f>
        <v>【31.92】</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0">
        <f t="shared" si="14"/>
        <v>0</v>
      </c>
      <c r="EN6" s="20">
        <f t="shared" si="14"/>
        <v>0</v>
      </c>
      <c r="EO6" s="20" t="str">
        <f>IF(EO7="","",IF(EO7="-","【-】","【"&amp;SUBSTITUTE(TEXT(EO7,"#,##0.00"),"-","△")&amp;"】"))</f>
        <v>【0.00】</v>
      </c>
    </row>
    <row r="7" spans="1:148" s="22" customFormat="1" x14ac:dyDescent="0.15">
      <c r="A7" s="14"/>
      <c r="B7" s="23">
        <v>2021</v>
      </c>
      <c r="C7" s="23">
        <v>262064</v>
      </c>
      <c r="D7" s="23">
        <v>46</v>
      </c>
      <c r="E7" s="23">
        <v>17</v>
      </c>
      <c r="F7" s="23">
        <v>9</v>
      </c>
      <c r="G7" s="23">
        <v>0</v>
      </c>
      <c r="H7" s="23" t="s">
        <v>96</v>
      </c>
      <c r="I7" s="23" t="s">
        <v>97</v>
      </c>
      <c r="J7" s="23" t="s">
        <v>98</v>
      </c>
      <c r="K7" s="23" t="s">
        <v>99</v>
      </c>
      <c r="L7" s="23" t="s">
        <v>100</v>
      </c>
      <c r="M7" s="23" t="s">
        <v>101</v>
      </c>
      <c r="N7" s="24" t="s">
        <v>102</v>
      </c>
      <c r="O7" s="24">
        <v>20.49</v>
      </c>
      <c r="P7" s="24">
        <v>0.06</v>
      </c>
      <c r="Q7" s="24">
        <v>79.84</v>
      </c>
      <c r="R7" s="24">
        <v>2970</v>
      </c>
      <c r="S7" s="24">
        <v>87518</v>
      </c>
      <c r="T7" s="24">
        <v>224.8</v>
      </c>
      <c r="U7" s="24">
        <v>389.31</v>
      </c>
      <c r="V7" s="24">
        <v>50</v>
      </c>
      <c r="W7" s="24">
        <v>0.05</v>
      </c>
      <c r="X7" s="24">
        <v>1000</v>
      </c>
      <c r="Y7" s="24" t="s">
        <v>102</v>
      </c>
      <c r="Z7" s="24" t="s">
        <v>102</v>
      </c>
      <c r="AA7" s="24">
        <v>56.18</v>
      </c>
      <c r="AB7" s="24">
        <v>55.19</v>
      </c>
      <c r="AC7" s="24">
        <v>56.61</v>
      </c>
      <c r="AD7" s="24" t="s">
        <v>102</v>
      </c>
      <c r="AE7" s="24" t="s">
        <v>102</v>
      </c>
      <c r="AF7" s="24">
        <v>99.2</v>
      </c>
      <c r="AG7" s="24">
        <v>100.42</v>
      </c>
      <c r="AH7" s="24">
        <v>98.03</v>
      </c>
      <c r="AI7" s="24">
        <v>98.12</v>
      </c>
      <c r="AJ7" s="24" t="s">
        <v>102</v>
      </c>
      <c r="AK7" s="24" t="s">
        <v>102</v>
      </c>
      <c r="AL7" s="24">
        <v>646.5</v>
      </c>
      <c r="AM7" s="24">
        <v>1280.48</v>
      </c>
      <c r="AN7" s="24">
        <v>1940.62</v>
      </c>
      <c r="AO7" s="24" t="s">
        <v>102</v>
      </c>
      <c r="AP7" s="24" t="s">
        <v>102</v>
      </c>
      <c r="AQ7" s="24">
        <v>1500.46</v>
      </c>
      <c r="AR7" s="24">
        <v>762.05</v>
      </c>
      <c r="AS7" s="24">
        <v>755.68</v>
      </c>
      <c r="AT7" s="24">
        <v>736.54</v>
      </c>
      <c r="AU7" s="24" t="s">
        <v>102</v>
      </c>
      <c r="AV7" s="24" t="s">
        <v>102</v>
      </c>
      <c r="AW7" s="24">
        <v>-16.29</v>
      </c>
      <c r="AX7" s="24">
        <v>-24.83</v>
      </c>
      <c r="AY7" s="24">
        <v>-32.799999999999997</v>
      </c>
      <c r="AZ7" s="24" t="s">
        <v>102</v>
      </c>
      <c r="BA7" s="24" t="s">
        <v>102</v>
      </c>
      <c r="BB7" s="24">
        <v>81.260000000000005</v>
      </c>
      <c r="BC7" s="24">
        <v>92.61</v>
      </c>
      <c r="BD7" s="24">
        <v>91.41</v>
      </c>
      <c r="BE7" s="24">
        <v>91.53</v>
      </c>
      <c r="BF7" s="24" t="s">
        <v>102</v>
      </c>
      <c r="BG7" s="24" t="s">
        <v>102</v>
      </c>
      <c r="BH7" s="24">
        <v>16290.23</v>
      </c>
      <c r="BI7" s="24">
        <v>0</v>
      </c>
      <c r="BJ7" s="24">
        <v>0</v>
      </c>
      <c r="BK7" s="24" t="s">
        <v>102</v>
      </c>
      <c r="BL7" s="24" t="s">
        <v>102</v>
      </c>
      <c r="BM7" s="24">
        <v>1748.51</v>
      </c>
      <c r="BN7" s="24">
        <v>1640.16</v>
      </c>
      <c r="BO7" s="24">
        <v>1521.05</v>
      </c>
      <c r="BP7" s="24">
        <v>1522.01</v>
      </c>
      <c r="BQ7" s="24" t="s">
        <v>102</v>
      </c>
      <c r="BR7" s="24" t="s">
        <v>102</v>
      </c>
      <c r="BS7" s="24">
        <v>28.91</v>
      </c>
      <c r="BT7" s="24">
        <v>36.35</v>
      </c>
      <c r="BU7" s="24">
        <v>39.42</v>
      </c>
      <c r="BV7" s="24" t="s">
        <v>102</v>
      </c>
      <c r="BW7" s="24" t="s">
        <v>102</v>
      </c>
      <c r="BX7" s="24">
        <v>34.99</v>
      </c>
      <c r="BY7" s="24">
        <v>38.270000000000003</v>
      </c>
      <c r="BZ7" s="24">
        <v>37.520000000000003</v>
      </c>
      <c r="CA7" s="24">
        <v>37.79</v>
      </c>
      <c r="CB7" s="24" t="s">
        <v>102</v>
      </c>
      <c r="CC7" s="24" t="s">
        <v>102</v>
      </c>
      <c r="CD7" s="24">
        <v>563.39</v>
      </c>
      <c r="CE7" s="24">
        <v>442.79</v>
      </c>
      <c r="CF7" s="24">
        <v>413.28</v>
      </c>
      <c r="CG7" s="24" t="s">
        <v>102</v>
      </c>
      <c r="CH7" s="24" t="s">
        <v>102</v>
      </c>
      <c r="CI7" s="24">
        <v>520.91999999999996</v>
      </c>
      <c r="CJ7" s="24">
        <v>486.77</v>
      </c>
      <c r="CK7" s="24">
        <v>502.1</v>
      </c>
      <c r="CL7" s="24">
        <v>497.52</v>
      </c>
      <c r="CM7" s="24" t="s">
        <v>102</v>
      </c>
      <c r="CN7" s="24" t="s">
        <v>102</v>
      </c>
      <c r="CO7" s="24">
        <v>54.17</v>
      </c>
      <c r="CP7" s="24">
        <v>58.33</v>
      </c>
      <c r="CQ7" s="24">
        <v>50</v>
      </c>
      <c r="CR7" s="24" t="s">
        <v>102</v>
      </c>
      <c r="CS7" s="24" t="s">
        <v>102</v>
      </c>
      <c r="CT7" s="24">
        <v>34.68</v>
      </c>
      <c r="CU7" s="24">
        <v>34.700000000000003</v>
      </c>
      <c r="CV7" s="24">
        <v>46.83</v>
      </c>
      <c r="CW7" s="24">
        <v>46.97</v>
      </c>
      <c r="CX7" s="24" t="s">
        <v>102</v>
      </c>
      <c r="CY7" s="24" t="s">
        <v>102</v>
      </c>
      <c r="CZ7" s="24">
        <v>100</v>
      </c>
      <c r="DA7" s="24">
        <v>100</v>
      </c>
      <c r="DB7" s="24">
        <v>100</v>
      </c>
      <c r="DC7" s="24" t="s">
        <v>102</v>
      </c>
      <c r="DD7" s="24" t="s">
        <v>102</v>
      </c>
      <c r="DE7" s="24">
        <v>90.33</v>
      </c>
      <c r="DF7" s="24">
        <v>90.04</v>
      </c>
      <c r="DG7" s="24">
        <v>90.58</v>
      </c>
      <c r="DH7" s="24">
        <v>90.42</v>
      </c>
      <c r="DI7" s="24" t="s">
        <v>102</v>
      </c>
      <c r="DJ7" s="24" t="s">
        <v>102</v>
      </c>
      <c r="DK7" s="24">
        <v>4.3899999999999997</v>
      </c>
      <c r="DL7" s="24">
        <v>8.7799999999999994</v>
      </c>
      <c r="DM7" s="24">
        <v>13.17</v>
      </c>
      <c r="DN7" s="24" t="s">
        <v>102</v>
      </c>
      <c r="DO7" s="24" t="s">
        <v>102</v>
      </c>
      <c r="DP7" s="24">
        <v>31</v>
      </c>
      <c r="DQ7" s="24">
        <v>29.28</v>
      </c>
      <c r="DR7" s="24">
        <v>32.380000000000003</v>
      </c>
      <c r="DS7" s="24">
        <v>31.92</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