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回答\"/>
    </mc:Choice>
  </mc:AlternateContent>
  <xr:revisionPtr revIDLastSave="0" documentId="13_ncr:1_{0FE2E40A-5110-4F62-BD6C-CFE8510B831F}" xr6:coauthVersionLast="36" xr6:coauthVersionMax="36" xr10:uidLastSave="{00000000-0000-0000-0000-000000000000}"/>
  <workbookProtection workbookAlgorithmName="SHA-512" workbookHashValue="GwnHIs8i8O2jMt6OmJuQfH/M3J8+qm1Yf8m+t6/VvK3sEsFzX4CS+YifqyADTJoPso1GW7IBSGCe2ihZWaD8AQ==" workbookSaltValue="kzpYZ4RTobXNspOkD4QFO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BB10" i="4"/>
  <c r="AT10" i="4"/>
  <c r="AD10" i="4"/>
  <c r="W10" i="4"/>
  <c r="P10" i="4"/>
  <c r="I10" i="4"/>
  <c r="B10" i="4"/>
  <c r="W8" i="4"/>
  <c r="P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<sst xmlns="http://schemas.openxmlformats.org/spreadsheetml/2006/main" count="231" uniqueCount="116">
  <si>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</si>
  <si>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</si>
  <si>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</si>
  <si>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</si>
  <si>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</si>
  <si>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</si>
  <si>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</si>
  <si>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</si>
  <si>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</si>
  <si>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</si>
  <si>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</si>
  <si>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</si>
  <si>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</si>
  <si>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</si>
  <si>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</si>
  <si>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</si>
  <si>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</si>
  <si>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</si>
  <si>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</si>
  <si>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</si>
  <si>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</si>
  <si>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</si>
  <si>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</si>
  <si>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</si>
  <si>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</si>
  <si>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</si>
  <si>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</si>
  <si>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</si>
  <si>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</si>
  <si>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</si>
  <si>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</si>
  <si>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</si>
  <si>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</si>
  <si>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</si>
  <si>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</si>
  <si>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</si>
  <si>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</si>
  <si>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</si>
  <si>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</si>
  <si>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</si>
  <si>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</si>
  <si>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</si>
  <si>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</si>
  <si>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</si>
  <si>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</si>
  <si>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</si>
  <si>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</si>
  <si>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</si>
  <si>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</si>
  <si>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</si>
  <si>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</si>
  <si>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</si>
  <si>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</si>
  <si>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</si>
  <si>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</si>
  <si>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</si>
  <si>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</si>
  <si>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</si>
  <si>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</si>
  <si>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</si>
  <si>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</si>
  <si>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</si>
  <si>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</si>
  <si>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</si>
  <si>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</si>
  <si>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</si>
  <si>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</si>
  <si>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</si>
  <si>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</si>
  <si>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</si>
  <si>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</si>
  <si>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</si>
  <si>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</si>
  <si>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</si>
  <si>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</si>
  <si>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</si>
  <si>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</si>
  <si>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</si>
  <si>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</si>
  <si>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</si>
  <si>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</si>
  <si>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</si>
  <si>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</si>
  <si>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</si>
  <si>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</si>
  <si>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</si>
  <si>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</si>
  <si>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</si>
  <si>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</si>
  <si>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</si>
  <si>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</si>
  <si>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</si>
  <si>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</si>
  <si>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</si>
  <si>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</si>
  <si>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</si>
  <si>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</si>
  <si>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</si>
  <si>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</si>
  <si>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</si>
  <si>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</si>
  <si>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</si>
  <si>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</si>
  <si>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</si>
  <si>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</si>
  <si>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</si>
  <si>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</si>
  <si>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</si>
  <si>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</si>
  <si>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</si>
  <si>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</si>
  <si>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</si>
  <si>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</si>
  <si>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</si>
  <si>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引き続き、令和2年度に策定した「亀岡市上下水道ビジョン」に沿って、持続可能な経営基盤の強化に取り組んでいくこととします。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91">
      <t>シヨウリョウシュウニュウ</t>
    </rPh>
    <rPh sb="92" eb="94">
      <t>カクホ</t>
    </rPh>
    <rPh sb="95" eb="96">
      <t>ツト</t>
    </rPh>
    <rPh sb="103" eb="105">
      <t>シセツ</t>
    </rPh>
    <rPh sb="106" eb="108">
      <t>コウリツ</t>
    </rPh>
    <rPh sb="108" eb="109">
      <t>セイ</t>
    </rPh>
    <rPh sb="110" eb="111">
      <t>タカ</t>
    </rPh>
    <rPh sb="113" eb="118">
      <t>イジカンリヒ</t>
    </rPh>
    <rPh sb="119" eb="121">
      <t>シュクゲン</t>
    </rPh>
    <rPh sb="122" eb="123">
      <t>ハカ</t>
    </rPh>
    <rPh sb="129" eb="131">
      <t>シセツ</t>
    </rPh>
    <rPh sb="132" eb="134">
      <t>セツビ</t>
    </rPh>
    <rPh sb="135" eb="137">
      <t>コウシン</t>
    </rPh>
    <rPh sb="137" eb="139">
      <t>トウシ</t>
    </rPh>
    <rPh sb="145" eb="148">
      <t>キギョウサイ</t>
    </rPh>
    <rPh sb="149" eb="151">
      <t>ザイゲン</t>
    </rPh>
    <rPh sb="156" eb="157">
      <t>エ</t>
    </rPh>
    <rPh sb="159" eb="161">
      <t>ジョウキョウ</t>
    </rPh>
    <rPh sb="169" eb="172">
      <t>キギョウサイ</t>
    </rPh>
    <rPh sb="172" eb="174">
      <t>ザンダカ</t>
    </rPh>
    <rPh sb="175" eb="176">
      <t>サラ</t>
    </rPh>
    <rPh sb="178" eb="180">
      <t>ゲンショウ</t>
    </rPh>
    <rPh sb="181" eb="182">
      <t>ム</t>
    </rPh>
    <rPh sb="184" eb="188">
      <t>シセツキボ</t>
    </rPh>
    <rPh sb="189" eb="192">
      <t>テキセイカ</t>
    </rPh>
    <rPh sb="193" eb="195">
      <t>トウシ</t>
    </rPh>
    <rPh sb="196" eb="199">
      <t>ヘイジュンカ</t>
    </rPh>
    <rPh sb="200" eb="201">
      <t>ハカ</t>
    </rPh>
    <rPh sb="203" eb="206">
      <t>キギョウサイ</t>
    </rPh>
    <rPh sb="206" eb="208">
      <t>カリイレ</t>
    </rPh>
    <rPh sb="209" eb="211">
      <t>ヨクセイ</t>
    </rPh>
    <rPh sb="213" eb="215">
      <t>ヒツヨウ</t>
    </rPh>
    <rPh sb="219" eb="220">
      <t>カンガ</t>
    </rPh>
    <rPh sb="228" eb="229">
      <t>ヒ</t>
    </rPh>
    <rPh sb="230" eb="231">
      <t>ツヅ</t>
    </rPh>
    <rPh sb="233" eb="235">
      <t>レイワ</t>
    </rPh>
    <rPh sb="236" eb="238">
      <t>ネンド</t>
    </rPh>
    <rPh sb="239" eb="241">
      <t>サクテイ</t>
    </rPh>
    <rPh sb="244" eb="247">
      <t>カメオカシ</t>
    </rPh>
    <rPh sb="247" eb="251">
      <t>ジョウゲスイドウ</t>
    </rPh>
    <rPh sb="257" eb="258">
      <t>ソ</t>
    </rPh>
    <rPh sb="261" eb="263">
      <t>ジゾク</t>
    </rPh>
    <rPh sb="263" eb="265">
      <t>カノウ</t>
    </rPh>
    <rPh sb="266" eb="270">
      <t>ケイエイキバン</t>
    </rPh>
    <rPh sb="271" eb="273">
      <t>キョウカ</t>
    </rPh>
    <rPh sb="274" eb="275">
      <t>ト</t>
    </rPh>
    <rPh sb="276" eb="277">
      <t>ク</t>
    </rPh>
    <phoneticPr fontId="4"/>
  </si>
  <si>
    <t>①経常収支比率
　下水道使用料の減少に伴い営業収益が減少したものの、企業債利息の減少により営業外費用も減少し、昨年度と同程度の比率を維持しています。
②累積欠損金比率
　累積欠損金は発生していません。
③流動比率
　100％を下回る水準となっていますが、企業債の償還が進み現金預金が増えたことで改善しました。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汚水処理費の減少により低下しましたが、物価高騰等の影響により、今後は汚水処理費の上昇が見込まれるため、維持管理費の縮減に継続して取り組む必要があります。
⑦施設利用率
　一昨年度までは、終末処理場の高度処理化の進捗に伴い処理能力が下がり上昇傾向でしたが、昨年度から晴天時処理水量の減少により低下しています。
⑧水洗化率
　未水洗化世帯に対する戸別訪問など水洗化促進の取組により上昇傾向にあります。</t>
    <rPh sb="1" eb="7">
      <t>ケイジョウシュウシヒリツ</t>
    </rPh>
    <rPh sb="9" eb="12">
      <t>ゲスイドウ</t>
    </rPh>
    <rPh sb="12" eb="15">
      <t>シヨウリョウ</t>
    </rPh>
    <rPh sb="16" eb="18">
      <t>ゲンショウ</t>
    </rPh>
    <rPh sb="19" eb="20">
      <t>トモナ</t>
    </rPh>
    <rPh sb="21" eb="23">
      <t>エイギョウ</t>
    </rPh>
    <rPh sb="23" eb="25">
      <t>シュウエキ</t>
    </rPh>
    <rPh sb="26" eb="28">
      <t>ゲンショウ</t>
    </rPh>
    <rPh sb="34" eb="36">
      <t>キギョウ</t>
    </rPh>
    <rPh sb="36" eb="37">
      <t>サイ</t>
    </rPh>
    <rPh sb="37" eb="39">
      <t>リソク</t>
    </rPh>
    <rPh sb="40" eb="42">
      <t>ゲンショウ</t>
    </rPh>
    <rPh sb="45" eb="48">
      <t>エイギョウガイ</t>
    </rPh>
    <rPh sb="48" eb="50">
      <t>ヒヨウ</t>
    </rPh>
    <rPh sb="51" eb="53">
      <t>ゲンショウ</t>
    </rPh>
    <rPh sb="55" eb="58">
      <t>サクネンド</t>
    </rPh>
    <rPh sb="59" eb="60">
      <t>ドウ</t>
    </rPh>
    <rPh sb="60" eb="62">
      <t>テイド</t>
    </rPh>
    <rPh sb="63" eb="65">
      <t>ヒリツ</t>
    </rPh>
    <rPh sb="66" eb="68">
      <t>イジ</t>
    </rPh>
    <rPh sb="76" eb="78">
      <t>ルイセキ</t>
    </rPh>
    <rPh sb="78" eb="81">
      <t>ケッソンキン</t>
    </rPh>
    <rPh sb="81" eb="83">
      <t>ヒリツ</t>
    </rPh>
    <rPh sb="85" eb="87">
      <t>ルイセキ</t>
    </rPh>
    <rPh sb="87" eb="90">
      <t>ケッソンキン</t>
    </rPh>
    <rPh sb="91" eb="93">
      <t>ハッセイ</t>
    </rPh>
    <rPh sb="102" eb="104">
      <t>リュウドウ</t>
    </rPh>
    <rPh sb="104" eb="106">
      <t>ヒリツ</t>
    </rPh>
    <rPh sb="113" eb="115">
      <t>シタマワ</t>
    </rPh>
    <rPh sb="116" eb="118">
      <t>スイジュン</t>
    </rPh>
    <rPh sb="127" eb="130">
      <t>キギョウサイ</t>
    </rPh>
    <rPh sb="131" eb="133">
      <t>ショウカン</t>
    </rPh>
    <rPh sb="134" eb="135">
      <t>スス</t>
    </rPh>
    <rPh sb="136" eb="138">
      <t>ゲンキン</t>
    </rPh>
    <rPh sb="138" eb="140">
      <t>ヨキン</t>
    </rPh>
    <rPh sb="141" eb="142">
      <t>フ</t>
    </rPh>
    <rPh sb="147" eb="149">
      <t>カイゼン</t>
    </rPh>
    <rPh sb="156" eb="159">
      <t>キギョウサイ</t>
    </rPh>
    <rPh sb="159" eb="161">
      <t>ザンダカ</t>
    </rPh>
    <rPh sb="161" eb="162">
      <t>タイ</t>
    </rPh>
    <rPh sb="162" eb="164">
      <t>ジギョウ</t>
    </rPh>
    <rPh sb="164" eb="166">
      <t>キボ</t>
    </rPh>
    <rPh sb="166" eb="168">
      <t>ヒリツ</t>
    </rPh>
    <rPh sb="170" eb="172">
      <t>カコ</t>
    </rPh>
    <rPh sb="173" eb="174">
      <t>カ</t>
    </rPh>
    <rPh sb="175" eb="176">
      <t>イ</t>
    </rPh>
    <rPh sb="178" eb="181">
      <t>キギョウサイ</t>
    </rPh>
    <rPh sb="182" eb="184">
      <t>ショウカン</t>
    </rPh>
    <rPh sb="185" eb="186">
      <t>スス</t>
    </rPh>
    <rPh sb="194" eb="196">
      <t>ゲンショウ</t>
    </rPh>
    <rPh sb="196" eb="198">
      <t>ケイコウ</t>
    </rPh>
    <rPh sb="199" eb="201">
      <t>スイイ</t>
    </rPh>
    <rPh sb="209" eb="211">
      <t>ケイヒ</t>
    </rPh>
    <rPh sb="211" eb="214">
      <t>カイシュウリツ</t>
    </rPh>
    <rPh sb="216" eb="220">
      <t>ルイジダンタイ</t>
    </rPh>
    <rPh sb="221" eb="222">
      <t>クラ</t>
    </rPh>
    <rPh sb="257" eb="259">
      <t>コンゴ</t>
    </rPh>
    <rPh sb="260" eb="265">
      <t>オスイショリヒ</t>
    </rPh>
    <rPh sb="273" eb="275">
      <t>ヒツヨウ</t>
    </rPh>
    <rPh sb="283" eb="287">
      <t>オスイショリ</t>
    </rPh>
    <rPh sb="287" eb="289">
      <t>ゲンカ</t>
    </rPh>
    <rPh sb="291" eb="293">
      <t>オスイ</t>
    </rPh>
    <rPh sb="293" eb="295">
      <t>ショリ</t>
    </rPh>
    <rPh sb="295" eb="296">
      <t>ヒ</t>
    </rPh>
    <rPh sb="297" eb="299">
      <t>ゲンショウ</t>
    </rPh>
    <rPh sb="302" eb="304">
      <t>テイカ</t>
    </rPh>
    <rPh sb="310" eb="312">
      <t>ブッカ</t>
    </rPh>
    <rPh sb="312" eb="314">
      <t>コウトウ</t>
    </rPh>
    <rPh sb="314" eb="315">
      <t>トウ</t>
    </rPh>
    <rPh sb="316" eb="318">
      <t>エイキョウ</t>
    </rPh>
    <rPh sb="322" eb="324">
      <t>コンゴ</t>
    </rPh>
    <rPh sb="325" eb="327">
      <t>オスイ</t>
    </rPh>
    <rPh sb="327" eb="329">
      <t>ショリ</t>
    </rPh>
    <rPh sb="329" eb="330">
      <t>ヒ</t>
    </rPh>
    <rPh sb="331" eb="333">
      <t>ジョウショウ</t>
    </rPh>
    <rPh sb="334" eb="336">
      <t>ミコ</t>
    </rPh>
    <rPh sb="342" eb="344">
      <t>イジ</t>
    </rPh>
    <rPh sb="344" eb="347">
      <t>カンリヒ</t>
    </rPh>
    <rPh sb="348" eb="350">
      <t>シュクゲン</t>
    </rPh>
    <rPh sb="351" eb="353">
      <t>ケイゾク</t>
    </rPh>
    <rPh sb="355" eb="356">
      <t>ト</t>
    </rPh>
    <rPh sb="357" eb="358">
      <t>ク</t>
    </rPh>
    <rPh sb="359" eb="361">
      <t>ヒツヨウ</t>
    </rPh>
    <rPh sb="369" eb="371">
      <t>シセツ</t>
    </rPh>
    <rPh sb="371" eb="374">
      <t>リヨウリツ</t>
    </rPh>
    <rPh sb="376" eb="379">
      <t>イッサクネン</t>
    </rPh>
    <rPh sb="379" eb="380">
      <t>ド</t>
    </rPh>
    <rPh sb="384" eb="386">
      <t>シュウマツ</t>
    </rPh>
    <rPh sb="386" eb="389">
      <t>ショリジョウ</t>
    </rPh>
    <rPh sb="390" eb="395">
      <t>コウドショリカ</t>
    </rPh>
    <rPh sb="396" eb="398">
      <t>シンチョク</t>
    </rPh>
    <rPh sb="399" eb="400">
      <t>トモナ</t>
    </rPh>
    <rPh sb="401" eb="405">
      <t>ショリノウリョク</t>
    </rPh>
    <rPh sb="406" eb="407">
      <t>サ</t>
    </rPh>
    <rPh sb="409" eb="411">
      <t>ジョウショウ</t>
    </rPh>
    <rPh sb="411" eb="413">
      <t>ケイコウ</t>
    </rPh>
    <rPh sb="418" eb="421">
      <t>サクネンド</t>
    </rPh>
    <rPh sb="423" eb="426">
      <t>セイテンジ</t>
    </rPh>
    <rPh sb="426" eb="428">
      <t>ショリ</t>
    </rPh>
    <rPh sb="428" eb="430">
      <t>スイリョウ</t>
    </rPh>
    <rPh sb="431" eb="433">
      <t>ゲンショウ</t>
    </rPh>
    <rPh sb="436" eb="438">
      <t>テイカ</t>
    </rPh>
    <rPh sb="446" eb="450">
      <t>スイセンカリツ</t>
    </rPh>
    <rPh sb="452" eb="453">
      <t>ミ</t>
    </rPh>
    <rPh sb="453" eb="456">
      <t>スイセンカ</t>
    </rPh>
    <rPh sb="456" eb="458">
      <t>セタイ</t>
    </rPh>
    <rPh sb="459" eb="460">
      <t>タイ</t>
    </rPh>
    <rPh sb="462" eb="464">
      <t>コベツ</t>
    </rPh>
    <rPh sb="464" eb="466">
      <t>ホウモン</t>
    </rPh>
    <rPh sb="468" eb="471">
      <t>スイセンカ</t>
    </rPh>
    <rPh sb="471" eb="473">
      <t>ソクシン</t>
    </rPh>
    <rPh sb="474" eb="476">
      <t>トリクミ</t>
    </rPh>
    <rPh sb="479" eb="481">
      <t>ジョウショウ</t>
    </rPh>
    <rPh sb="481" eb="48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</si>
</sst>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7-497A-AE25-CEADF3AAFD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D9B7-497A-AE25-CEADF3AAFD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61.69</c:v>
                </c:pt>
                <c:pt idx="1">
                  <c:v>65.33</c:v>
                </c:pt>
                <c:pt idx="2">
                  <c:v>70.540000000000006</c:v>
                </c:pt>
                <c:pt idx="3">
                  <c:v>68.75</c:v>
                </c:pt>
                <c:pt idx="4">
                  <c:v>68.36</c:v>
                </c:pt>
              </c:numCache>
            </c:numRef>
          </c:val>
          <c:extLst>
            <c:ext xmlns:c16="http://schemas.microsoft.com/office/drawing/2014/chart" uri="{C3380CC4-5D6E-409C-BE32-E72D297353CC}">
              <c16:uniqueId val="{00000000-A55C-4C91-9FD0-8D8FE1A65B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A55C-4C91-9FD0-8D8FE1A65B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94.15</c:v>
                </c:pt>
                <c:pt idx="1">
                  <c:v>95.9</c:v>
                </c:pt>
                <c:pt idx="2">
                  <c:v>96.3</c:v>
                </c:pt>
                <c:pt idx="3">
                  <c:v>96.59</c:v>
                </c:pt>
                <c:pt idx="4">
                  <c:v>96.91</c:v>
                </c:pt>
              </c:numCache>
            </c:numRef>
          </c:val>
          <c:extLst>
            <c:ext xmlns:c16="http://schemas.microsoft.com/office/drawing/2014/chart" uri="{C3380CC4-5D6E-409C-BE32-E72D297353CC}">
              <c16:uniqueId val="{00000000-2EA5-442C-88C2-19C77442CC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2EA5-442C-88C2-19C77442CC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120.09</c:v>
                </c:pt>
                <c:pt idx="1">
                  <c:v>123.26</c:v>
                </c:pt>
                <c:pt idx="2">
                  <c:v>118.87</c:v>
                </c:pt>
                <c:pt idx="3">
                  <c:v>116.58</c:v>
                </c:pt>
                <c:pt idx="4">
                  <c:v>116.62</c:v>
                </c:pt>
              </c:numCache>
            </c:numRef>
          </c:val>
          <c:extLst>
            <c:ext xmlns:c16="http://schemas.microsoft.com/office/drawing/2014/chart" uri="{C3380CC4-5D6E-409C-BE32-E72D297353CC}">
              <c16:uniqueId val="{00000000-B2CD-4BB3-9122-F4ABA69CB2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B2CD-4BB3-9122-F4ABA69CB2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43.77</c:v>
                </c:pt>
                <c:pt idx="1">
                  <c:v>45.35</c:v>
                </c:pt>
                <c:pt idx="2">
                  <c:v>46.87</c:v>
                </c:pt>
                <c:pt idx="3">
                  <c:v>48.49</c:v>
                </c:pt>
                <c:pt idx="4">
                  <c:v>50.03</c:v>
                </c:pt>
              </c:numCache>
            </c:numRef>
          </c:val>
          <c:extLst>
            <c:ext xmlns:c16="http://schemas.microsoft.com/office/drawing/2014/chart" uri="{C3380CC4-5D6E-409C-BE32-E72D297353CC}">
              <c16:uniqueId val="{00000000-F4F5-404E-AF21-DF64B7E60C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F4F5-404E-AF21-DF64B7E60C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A-4162-B5F4-416580B6F1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67DA-4162-B5F4-416580B6F1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DD-4E5E-937D-98D8FCFE3D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5EDD-4E5E-937D-98D8FCFE3D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40.78</c:v>
                </c:pt>
                <c:pt idx="1">
                  <c:v>39.36</c:v>
                </c:pt>
                <c:pt idx="2">
                  <c:v>38.130000000000003</c:v>
                </c:pt>
                <c:pt idx="3">
                  <c:v>58.79</c:v>
                </c:pt>
                <c:pt idx="4">
                  <c:v>72.06</c:v>
                </c:pt>
              </c:numCache>
            </c:numRef>
          </c:val>
          <c:extLst>
            <c:ext xmlns:c16="http://schemas.microsoft.com/office/drawing/2014/chart" uri="{C3380CC4-5D6E-409C-BE32-E72D297353CC}">
              <c16:uniqueId val="{00000000-3CA7-4416-93DA-3F1D22B89E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3CA7-4416-93DA-3F1D22B89E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728.31</c:v>
                </c:pt>
                <c:pt idx="1">
                  <c:v>661.79</c:v>
                </c:pt>
                <c:pt idx="2">
                  <c:v>494.96</c:v>
                </c:pt>
                <c:pt idx="3">
                  <c:v>410.36</c:v>
                </c:pt>
                <c:pt idx="4">
                  <c:v>348</c:v>
                </c:pt>
              </c:numCache>
            </c:numRef>
          </c:val>
          <c:extLst>
            <c:ext xmlns:c16="http://schemas.microsoft.com/office/drawing/2014/chart" uri="{C3380CC4-5D6E-409C-BE32-E72D297353CC}">
              <c16:uniqueId val="{00000000-91E9-4459-A1BF-818F13FBD9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91E9-4459-A1BF-818F13FBD9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100.06</c:v>
                </c:pt>
                <c:pt idx="1">
                  <c:v>99.93</c:v>
                </c:pt>
                <c:pt idx="2">
                  <c:v>95.6</c:v>
                </c:pt>
                <c:pt idx="3">
                  <c:v>100.06</c:v>
                </c:pt>
                <c:pt idx="4">
                  <c:v>100.07</c:v>
                </c:pt>
              </c:numCache>
            </c:numRef>
          </c:val>
          <c:extLst>
            <c:ext xmlns:c16="http://schemas.microsoft.com/office/drawing/2014/chart" uri="{C3380CC4-5D6E-409C-BE32-E72D297353CC}">
              <c16:uniqueId val="{00000000-F1E3-4652-8C1D-2845ECBA7C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F1E3-4652-8C1D-2845ECBA7C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193.59</c:v>
                </c:pt>
                <c:pt idx="1">
                  <c:v>196.46</c:v>
                </c:pt>
                <c:pt idx="2">
                  <c:v>203.83</c:v>
                </c:pt>
                <c:pt idx="3">
                  <c:v>193.51</c:v>
                </c:pt>
                <c:pt idx="4">
                  <c:v>192.56</c:v>
                </c:pt>
              </c:numCache>
            </c:numRef>
          </c:val>
          <c:extLst>
            <c:ext xmlns:c16="http://schemas.microsoft.com/office/drawing/2014/chart" uri="{C3380CC4-5D6E-409C-BE32-E72D297353CC}">
              <c16:uniqueId val="{00000000-0799-4A79-A22C-6402BDEC30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0799-4A79-A22C-6402BDEC30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87518</v>
      </c>
      <c r="AM8" s="42"/>
      <c r="AN8" s="42"/>
      <c r="AO8" s="42"/>
      <c r="AP8" s="42"/>
      <c r="AQ8" s="42"/>
      <c r="AR8" s="42"/>
      <c r="AS8" s="42"/>
      <c r="AT8" s="35">
        <f>データ!T6</f>
        <v>224.8</v>
      </c>
      <c r="AU8" s="35"/>
      <c r="AV8" s="35"/>
      <c r="AW8" s="35"/>
      <c r="AX8" s="35"/>
      <c r="AY8" s="35"/>
      <c r="AZ8" s="35"/>
      <c r="BA8" s="35"/>
      <c r="BB8" s="35">
        <f>データ!U6</f>
        <v>389.31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67.19</v>
      </c>
      <c r="J10" s="35"/>
      <c r="K10" s="35"/>
      <c r="L10" s="35"/>
      <c r="M10" s="35"/>
      <c r="N10" s="35"/>
      <c r="O10" s="35"/>
      <c r="P10" s="35">
        <f>データ!P6</f>
        <v>84.76</v>
      </c>
      <c r="Q10" s="35"/>
      <c r="R10" s="35"/>
      <c r="S10" s="35"/>
      <c r="T10" s="35"/>
      <c r="U10" s="35"/>
      <c r="V10" s="35"/>
      <c r="W10" s="35">
        <f>データ!Q6</f>
        <v>86.52</v>
      </c>
      <c r="X10" s="35"/>
      <c r="Y10" s="35"/>
      <c r="Z10" s="35"/>
      <c r="AA10" s="35"/>
      <c r="AB10" s="35"/>
      <c r="AC10" s="35"/>
      <c r="AD10" s="42">
        <f>データ!R6</f>
        <v>2970</v>
      </c>
      <c r="AE10" s="42"/>
      <c r="AF10" s="42"/>
      <c r="AG10" s="42"/>
      <c r="AH10" s="42"/>
      <c r="AI10" s="42"/>
      <c r="AJ10" s="42"/>
      <c r="AK10" s="2"/>
      <c r="AL10" s="42">
        <f>データ!V6</f>
        <v>73994</v>
      </c>
      <c r="AM10" s="42"/>
      <c r="AN10" s="42"/>
      <c r="AO10" s="42"/>
      <c r="AP10" s="42"/>
      <c r="AQ10" s="42"/>
      <c r="AR10" s="42"/>
      <c r="AS10" s="42"/>
      <c r="AT10" s="35">
        <f>データ!W6</f>
        <v>12.1</v>
      </c>
      <c r="AU10" s="35"/>
      <c r="AV10" s="35"/>
      <c r="AW10" s="35"/>
      <c r="AX10" s="35"/>
      <c r="AY10" s="35"/>
      <c r="AZ10" s="35"/>
      <c r="BA10" s="35"/>
      <c r="BB10" s="35">
        <f>データ!X6</f>
        <v>6115.21</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MZOyspN7U0WSFScADkeVZr2/Utm/r/T4FRAcYWyogWiRGbJ+op3skN5KxR+Uu8FUbfRPKxGN+4lxrFtWR5fXw==" saltValue="lC4oLYDB/Wvb9otXVknc4A=="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262064</v>
      </c>
      <c r="D6" s="19">
        <f t="shared" si="3"/>
        <v>46</v>
      </c>
      <c r="E6" s="19">
        <f t="shared" si="3"/>
        <v>17</v>
      </c>
      <c r="F6" s="19">
        <f t="shared" si="3"/>
        <v>1</v>
      </c>
      <c r="G6" s="19">
        <f t="shared" si="3"/>
        <v>0</v>
      </c>
      <c r="H6" s="19" t="str">
        <f t="shared" si="3"/>
        <v>京都府　亀岡市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67.19</v>
      </c>
      <c r="P6" s="20">
        <f t="shared" si="3"/>
        <v>84.76</v>
      </c>
      <c r="Q6" s="20">
        <f t="shared" si="3"/>
        <v>86.52</v>
      </c>
      <c r="R6" s="20">
        <f t="shared" si="3"/>
        <v>2970</v>
      </c>
      <c r="S6" s="20">
        <f t="shared" si="3"/>
        <v>87518</v>
      </c>
      <c r="T6" s="20">
        <f t="shared" si="3"/>
        <v>224.8</v>
      </c>
      <c r="U6" s="20">
        <f t="shared" si="3"/>
        <v>389.31</v>
      </c>
      <c r="V6" s="20">
        <f t="shared" si="3"/>
        <v>73994</v>
      </c>
      <c r="W6" s="20">
        <f t="shared" si="3"/>
        <v>12.1</v>
      </c>
      <c r="X6" s="20">
        <f t="shared" si="3"/>
        <v>6115.21</v>
      </c>
      <c r="Y6" s="21">
        <f>IF(Y7="",NA(),Y7)</f>
        <v>120.09</v>
      </c>
      <c r="Z6" s="21">
        <f t="shared" ref="Z6:AH6" si="4">IF(Z7="",NA(),Z7)</f>
        <v>123.26</v>
      </c>
      <c r="AA6" s="21">
        <f t="shared" si="4"/>
        <v>118.87</v>
      </c>
      <c r="AB6" s="21">
        <f t="shared" si="4"/>
        <v>116.58</v>
      </c>
      <c r="AC6" s="21">
        <f t="shared" si="4"/>
        <v>116.62</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40.78</v>
      </c>
      <c r="AV6" s="21">
        <f t="shared" ref="AV6:BD6" si="6">IF(AV7="",NA(),AV7)</f>
        <v>39.36</v>
      </c>
      <c r="AW6" s="21">
        <f t="shared" si="6"/>
        <v>38.130000000000003</v>
      </c>
      <c r="AX6" s="21">
        <f t="shared" si="6"/>
        <v>58.79</v>
      </c>
      <c r="AY6" s="21">
        <f t="shared" si="6"/>
        <v>72.06</v>
      </c>
      <c r="AZ6" s="21">
        <f t="shared" si="6"/>
        <v>78.56</v>
      </c>
      <c r="BA6" s="21">
        <f t="shared" si="6"/>
        <v>80.5</v>
      </c>
      <c r="BB6" s="21">
        <f t="shared" si="6"/>
        <v>71.540000000000006</v>
      </c>
      <c r="BC6" s="21">
        <f t="shared" si="6"/>
        <v>67.86</v>
      </c>
      <c r="BD6" s="21">
        <f t="shared" si="6"/>
        <v>72.92</v>
      </c>
      <c r="BE6" s="20" t="str">
        <f>IF(BE7="","",IF(BE7="-","【-】","【"&amp;SUBSTITUTE(TEXT(BE7,"#,##0.00"),"-","△")&amp;"】"))</f>
        <v>【71.39】</v>
      </c>
      <c r="BF6" s="21">
        <f>IF(BF7="",NA(),BF7)</f>
        <v>728.31</v>
      </c>
      <c r="BG6" s="21">
        <f t="shared" ref="BG6:BO6" si="7">IF(BG7="",NA(),BG7)</f>
        <v>661.79</v>
      </c>
      <c r="BH6" s="21">
        <f t="shared" si="7"/>
        <v>494.96</v>
      </c>
      <c r="BI6" s="21">
        <f t="shared" si="7"/>
        <v>410.36</v>
      </c>
      <c r="BJ6" s="21">
        <f t="shared" si="7"/>
        <v>348</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100.06</v>
      </c>
      <c r="BR6" s="21">
        <f t="shared" ref="BR6:BZ6" si="8">IF(BR7="",NA(),BR7)</f>
        <v>99.93</v>
      </c>
      <c r="BS6" s="21">
        <f t="shared" si="8"/>
        <v>95.6</v>
      </c>
      <c r="BT6" s="21">
        <f t="shared" si="8"/>
        <v>100.06</v>
      </c>
      <c r="BU6" s="21">
        <f t="shared" si="8"/>
        <v>100.07</v>
      </c>
      <c r="BV6" s="21">
        <f t="shared" si="8"/>
        <v>88.37</v>
      </c>
      <c r="BW6" s="21">
        <f t="shared" si="8"/>
        <v>89.41</v>
      </c>
      <c r="BX6" s="21">
        <f t="shared" si="8"/>
        <v>88.05</v>
      </c>
      <c r="BY6" s="21">
        <f t="shared" si="8"/>
        <v>91.14</v>
      </c>
      <c r="BZ6" s="21">
        <f t="shared" si="8"/>
        <v>90.69</v>
      </c>
      <c r="CA6" s="20" t="str">
        <f>IF(CA7="","",IF(CA7="-","【-】","【"&amp;SUBSTITUTE(TEXT(CA7,"#,##0.00"),"-","△")&amp;"】"))</f>
        <v>【99.73】</v>
      </c>
      <c r="CB6" s="21">
        <f>IF(CB7="",NA(),CB7)</f>
        <v>193.59</v>
      </c>
      <c r="CC6" s="21">
        <f t="shared" ref="CC6:CK6" si="9">IF(CC7="",NA(),CC7)</f>
        <v>196.46</v>
      </c>
      <c r="CD6" s="21">
        <f t="shared" si="9"/>
        <v>203.83</v>
      </c>
      <c r="CE6" s="21">
        <f t="shared" si="9"/>
        <v>193.51</v>
      </c>
      <c r="CF6" s="21">
        <f t="shared" si="9"/>
        <v>192.56</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61.69</v>
      </c>
      <c r="CN6" s="21">
        <f t="shared" ref="CN6:CV6" si="10">IF(CN7="",NA(),CN7)</f>
        <v>65.33</v>
      </c>
      <c r="CO6" s="21">
        <f t="shared" si="10"/>
        <v>70.540000000000006</v>
      </c>
      <c r="CP6" s="21">
        <f t="shared" si="10"/>
        <v>68.75</v>
      </c>
      <c r="CQ6" s="21">
        <f t="shared" si="10"/>
        <v>68.36</v>
      </c>
      <c r="CR6" s="21">
        <f t="shared" si="10"/>
        <v>58.83</v>
      </c>
      <c r="CS6" s="21">
        <f t="shared" si="10"/>
        <v>56.51</v>
      </c>
      <c r="CT6" s="21">
        <f t="shared" si="10"/>
        <v>57.04</v>
      </c>
      <c r="CU6" s="21">
        <f t="shared" si="10"/>
        <v>60.78</v>
      </c>
      <c r="CV6" s="21">
        <f t="shared" si="10"/>
        <v>59.96</v>
      </c>
      <c r="CW6" s="20" t="str">
        <f>IF(CW7="","",IF(CW7="-","【-】","【"&amp;SUBSTITUTE(TEXT(CW7,"#,##0.00"),"-","△")&amp;"】"))</f>
        <v>【59.99】</v>
      </c>
      <c r="CX6" s="21">
        <f>IF(CX7="",NA(),CX7)</f>
        <v>94.15</v>
      </c>
      <c r="CY6" s="21">
        <f t="shared" ref="CY6:DG6" si="11">IF(CY7="",NA(),CY7)</f>
        <v>95.9</v>
      </c>
      <c r="CZ6" s="21">
        <f t="shared" si="11"/>
        <v>96.3</v>
      </c>
      <c r="DA6" s="21">
        <f t="shared" si="11"/>
        <v>96.59</v>
      </c>
      <c r="DB6" s="21">
        <f t="shared" si="11"/>
        <v>96.91</v>
      </c>
      <c r="DC6" s="21">
        <f t="shared" si="11"/>
        <v>92.9</v>
      </c>
      <c r="DD6" s="21">
        <f t="shared" si="11"/>
        <v>93.91</v>
      </c>
      <c r="DE6" s="21">
        <f t="shared" si="11"/>
        <v>93.73</v>
      </c>
      <c r="DF6" s="21">
        <f t="shared" si="11"/>
        <v>94.17</v>
      </c>
      <c r="DG6" s="21">
        <f t="shared" si="11"/>
        <v>94.27</v>
      </c>
      <c r="DH6" s="20" t="str">
        <f>IF(DH7="","",IF(DH7="-","【-】","【"&amp;SUBSTITUTE(TEXT(DH7,"#,##0.00"),"-","△")&amp;"】"))</f>
        <v>【95.72】</v>
      </c>
      <c r="DI6" s="21">
        <f>IF(DI7="",NA(),DI7)</f>
        <v>43.77</v>
      </c>
      <c r="DJ6" s="21">
        <f t="shared" ref="DJ6:DR6" si="12">IF(DJ7="",NA(),DJ7)</f>
        <v>45.35</v>
      </c>
      <c r="DK6" s="21">
        <f t="shared" si="12"/>
        <v>46.87</v>
      </c>
      <c r="DL6" s="21">
        <f t="shared" si="12"/>
        <v>48.49</v>
      </c>
      <c r="DM6" s="21">
        <f t="shared" si="12"/>
        <v>50.03</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0">
        <f>IF(EE7="",NA(),EE7)</f>
        <v>0</v>
      </c>
      <c r="EF6" s="20">
        <f t="shared" ref="EF6:EN6" si="14">IF(EF7="",NA(),EF7)</f>
        <v>0</v>
      </c>
      <c r="EG6" s="20">
        <f t="shared" si="14"/>
        <v>0</v>
      </c>
      <c r="EH6" s="20">
        <f t="shared" si="14"/>
        <v>0</v>
      </c>
      <c r="EI6" s="20">
        <f t="shared" si="14"/>
        <v>0</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262064</v>
      </c>
      <c r="D7" s="23">
        <v>46</v>
      </c>
      <c r="E7" s="23">
        <v>17</v>
      </c>
      <c r="F7" s="23">
        <v>1</v>
      </c>
      <c r="G7" s="23">
        <v>0</v>
      </c>
      <c r="H7" s="23" t="s">
        <v>96</v>
      </c>
      <c r="I7" s="23" t="s">
        <v>97</v>
      </c>
      <c r="J7" s="23" t="s">
        <v>98</v>
      </c>
      <c r="K7" s="23" t="s">
        <v>99</v>
      </c>
      <c r="L7" s="23" t="s">
        <v>100</v>
      </c>
      <c r="M7" s="23" t="s">
        <v>101</v>
      </c>
      <c r="N7" s="24" t="s">
        <v>102</v>
      </c>
      <c r="O7" s="24">
        <v>67.19</v>
      </c>
      <c r="P7" s="24">
        <v>84.76</v>
      </c>
      <c r="Q7" s="24">
        <v>86.52</v>
      </c>
      <c r="R7" s="24">
        <v>2970</v>
      </c>
      <c r="S7" s="24">
        <v>87518</v>
      </c>
      <c r="T7" s="24">
        <v>224.8</v>
      </c>
      <c r="U7" s="24">
        <v>389.31</v>
      </c>
      <c r="V7" s="24">
        <v>73994</v>
      </c>
      <c r="W7" s="24">
        <v>12.1</v>
      </c>
      <c r="X7" s="24">
        <v>6115.21</v>
      </c>
      <c r="Y7" s="24">
        <v>120.09</v>
      </c>
      <c r="Z7" s="24">
        <v>123.26</v>
      </c>
      <c r="AA7" s="24">
        <v>118.87</v>
      </c>
      <c r="AB7" s="24">
        <v>116.58</v>
      </c>
      <c r="AC7" s="24">
        <v>116.62</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40.78</v>
      </c>
      <c r="AV7" s="24">
        <v>39.36</v>
      </c>
      <c r="AW7" s="24">
        <v>38.130000000000003</v>
      </c>
      <c r="AX7" s="24">
        <v>58.79</v>
      </c>
      <c r="AY7" s="24">
        <v>72.06</v>
      </c>
      <c r="AZ7" s="24">
        <v>78.56</v>
      </c>
      <c r="BA7" s="24">
        <v>80.5</v>
      </c>
      <c r="BB7" s="24">
        <v>71.540000000000006</v>
      </c>
      <c r="BC7" s="24">
        <v>67.86</v>
      </c>
      <c r="BD7" s="24">
        <v>72.92</v>
      </c>
      <c r="BE7" s="24">
        <v>71.39</v>
      </c>
      <c r="BF7" s="24">
        <v>728.31</v>
      </c>
      <c r="BG7" s="24">
        <v>661.79</v>
      </c>
      <c r="BH7" s="24">
        <v>494.96</v>
      </c>
      <c r="BI7" s="24">
        <v>410.36</v>
      </c>
      <c r="BJ7" s="24">
        <v>348</v>
      </c>
      <c r="BK7" s="24">
        <v>610.16999999999996</v>
      </c>
      <c r="BL7" s="24">
        <v>605.9</v>
      </c>
      <c r="BM7" s="24">
        <v>653.69000000000005</v>
      </c>
      <c r="BN7" s="24">
        <v>709.4</v>
      </c>
      <c r="BO7" s="24">
        <v>734.47</v>
      </c>
      <c r="BP7" s="24">
        <v>669.11</v>
      </c>
      <c r="BQ7" s="24">
        <v>100.06</v>
      </c>
      <c r="BR7" s="24">
        <v>99.93</v>
      </c>
      <c r="BS7" s="24">
        <v>95.6</v>
      </c>
      <c r="BT7" s="24">
        <v>100.06</v>
      </c>
      <c r="BU7" s="24">
        <v>100.07</v>
      </c>
      <c r="BV7" s="24">
        <v>88.37</v>
      </c>
      <c r="BW7" s="24">
        <v>89.41</v>
      </c>
      <c r="BX7" s="24">
        <v>88.05</v>
      </c>
      <c r="BY7" s="24">
        <v>91.14</v>
      </c>
      <c r="BZ7" s="24">
        <v>90.69</v>
      </c>
      <c r="CA7" s="24">
        <v>99.73</v>
      </c>
      <c r="CB7" s="24">
        <v>193.59</v>
      </c>
      <c r="CC7" s="24">
        <v>196.46</v>
      </c>
      <c r="CD7" s="24">
        <v>203.83</v>
      </c>
      <c r="CE7" s="24">
        <v>193.51</v>
      </c>
      <c r="CF7" s="24">
        <v>192.56</v>
      </c>
      <c r="CG7" s="24">
        <v>143.05000000000001</v>
      </c>
      <c r="CH7" s="24">
        <v>142.05000000000001</v>
      </c>
      <c r="CI7" s="24">
        <v>141.15</v>
      </c>
      <c r="CJ7" s="24">
        <v>136.86000000000001</v>
      </c>
      <c r="CK7" s="24">
        <v>138.52000000000001</v>
      </c>
      <c r="CL7" s="24">
        <v>134.97999999999999</v>
      </c>
      <c r="CM7" s="24">
        <v>61.69</v>
      </c>
      <c r="CN7" s="24">
        <v>65.33</v>
      </c>
      <c r="CO7" s="24">
        <v>70.540000000000006</v>
      </c>
      <c r="CP7" s="24">
        <v>68.75</v>
      </c>
      <c r="CQ7" s="24">
        <v>68.36</v>
      </c>
      <c r="CR7" s="24">
        <v>58.83</v>
      </c>
      <c r="CS7" s="24">
        <v>56.51</v>
      </c>
      <c r="CT7" s="24">
        <v>57.04</v>
      </c>
      <c r="CU7" s="24">
        <v>60.78</v>
      </c>
      <c r="CV7" s="24">
        <v>59.96</v>
      </c>
      <c r="CW7" s="24">
        <v>59.99</v>
      </c>
      <c r="CX7" s="24">
        <v>94.15</v>
      </c>
      <c r="CY7" s="24">
        <v>95.9</v>
      </c>
      <c r="CZ7" s="24">
        <v>96.3</v>
      </c>
      <c r="DA7" s="24">
        <v>96.59</v>
      </c>
      <c r="DB7" s="24">
        <v>96.91</v>
      </c>
      <c r="DC7" s="24">
        <v>92.9</v>
      </c>
      <c r="DD7" s="24">
        <v>93.91</v>
      </c>
      <c r="DE7" s="24">
        <v>93.73</v>
      </c>
      <c r="DF7" s="24">
        <v>94.17</v>
      </c>
      <c r="DG7" s="24">
        <v>94.27</v>
      </c>
      <c r="DH7" s="24">
        <v>95.72</v>
      </c>
      <c r="DI7" s="24">
        <v>43.77</v>
      </c>
      <c r="DJ7" s="24">
        <v>45.35</v>
      </c>
      <c r="DK7" s="24">
        <v>46.87</v>
      </c>
      <c r="DL7" s="24">
        <v>48.49</v>
      </c>
      <c r="DM7" s="24">
        <v>50.03</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v>
      </c>
      <c r="EF7" s="24">
        <v>0</v>
      </c>
      <c r="EG7" s="24">
        <v>0</v>
      </c>
      <c r="EH7" s="24">
        <v>0</v>
      </c>
      <c r="EI7" s="24">
        <v>0</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