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6 宮津市\"/>
    </mc:Choice>
  </mc:AlternateContent>
  <xr:revisionPtr revIDLastSave="0" documentId="13_ncr:1_{C30C4698-6138-4F12-8AF3-E56290809D46}" xr6:coauthVersionLast="36" xr6:coauthVersionMax="36" xr10:uidLastSave="{00000000-0000-0000-0000-000000000000}"/>
  <workbookProtection workbookAlgorithmName="SHA-512" workbookHashValue="h0fuFHpU2hoQ4hHPpMvYdwEm0a4oOZzlYGOo7NPE8ZQkWx4sgntwfChg02I9LASl66UF84QFgqWqlFkQ5o3myw==" workbookSaltValue="69+kU8FbF8FA9ynMcEOyZ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CV67" i="4" s="1"/>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BZ76" i="4" l="1"/>
  <c r="MA30" i="4"/>
  <c r="IT76" i="4"/>
  <c r="CS51" i="4"/>
  <c r="HJ30" i="4"/>
  <c r="CS30" i="4"/>
  <c r="MA51" i="4"/>
  <c r="MI76" i="4"/>
  <c r="HJ51" i="4"/>
  <c r="C11" i="5"/>
  <c r="D11" i="5"/>
  <c r="E11" i="5"/>
  <c r="B11" i="5"/>
  <c r="BK76" i="4" l="1"/>
  <c r="LH51" i="4"/>
  <c r="LT76" i="4"/>
  <c r="GQ51" i="4"/>
  <c r="LH30" i="4"/>
  <c r="IE76" i="4"/>
  <c r="GQ30" i="4"/>
  <c r="BZ51" i="4"/>
  <c r="BZ30" i="4"/>
  <c r="FX30" i="4"/>
  <c r="BG30" i="4"/>
  <c r="AV76" i="4"/>
  <c r="KO51" i="4"/>
  <c r="LE76" i="4"/>
  <c r="FX51" i="4"/>
  <c r="HP76" i="4"/>
  <c r="KO30" i="4"/>
  <c r="BG51" i="4"/>
  <c r="KP76" i="4"/>
  <c r="AN51" i="4"/>
  <c r="HA76" i="4"/>
  <c r="AN30" i="4"/>
  <c r="AG76" i="4"/>
  <c r="FE51" i="4"/>
  <c r="JV30" i="4"/>
  <c r="JV51" i="4"/>
  <c r="FE30" i="4"/>
  <c r="KA76" i="4"/>
  <c r="GL76" i="4"/>
  <c r="U51" i="4"/>
  <c r="EL30" i="4"/>
  <c r="EL51" i="4"/>
  <c r="JC30" i="4"/>
  <c r="U30" i="4"/>
  <c r="R76" i="4"/>
  <c r="JC51" i="4"/>
</calcChain>
</file>

<file path=xl/sharedStrings.xml><?xml version="1.0" encoding="utf-8"?>
<sst xmlns="http://schemas.openxmlformats.org/spreadsheetml/2006/main" count="349" uniqueCount="134">
  <si>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</si>
  <si>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</si>
  <si>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</si>
  <si>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</si>
  <si>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</si>
  <si>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</si>
  <si>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</si>
  <si>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</si>
  <si>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</si>
  <si>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</si>
  <si>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</si>
  <si>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</si>
  <si>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</si>
  <si>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</si>
  <si>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</si>
  <si>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</si>
  <si>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</si>
  <si>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</si>
  <si>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</si>
  <si>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</si>
  <si>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</si>
  <si>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</si>
  <si>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</si>
  <si>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</si>
  <si>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</si>
  <si>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</si>
  <si>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</si>
  <si>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</si>
  <si>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</si>
  <si>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</si>
  <si>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</si>
  <si>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</si>
  <si>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</si>
  <si>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</si>
  <si>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</si>
  <si>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</si>
  <si>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</si>
  <si>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</si>
  <si>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</si>
  <si>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</si>
  <si>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</si>
  <si>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</si>
  <si>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</si>
  <si>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</si>
  <si>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</si>
  <si>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</si>
  <si>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</si>
  <si>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</si>
  <si>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</si>
  <si>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</si>
  <si>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</si>
  <si>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</si>
  <si>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</si>
  <si>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</si>
  <si>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</si>
  <si>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</si>
  <si>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</si>
  <si>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</si>
  <si>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</si>
  <si>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</si>
  <si>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</si>
  <si>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</si>
  <si>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</si>
  <si>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</si>
  <si>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</si>
  <si>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</si>
  <si>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</si>
  <si>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</si>
  <si>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</si>
  <si>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</si>
  <si>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</si>
  <si>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</si>
  <si>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</si>
  <si>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</si>
  <si>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</si>
  <si>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</si>
  <si>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</si>
  <si>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</si>
  <si>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</si>
  <si>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</si>
  <si>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</si>
  <si>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</si>
  <si>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</si>
  <si>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</si>
  <si>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</si>
  <si>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</si>
  <si>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</si>
  <si>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</si>
  <si>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</si>
  <si>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</si>
  <si>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</si>
  <si>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</si>
  <si>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</si>
  <si>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</si>
  <si>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</si>
  <si>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</si>
  <si>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</si>
  <si>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</si>
  <si>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</si>
  <si>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</si>
  <si>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</si>
  <si>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</si>
  <si>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</si>
  <si>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</si>
  <si>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</si>
  <si>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</si>
  <si>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</si>
  <si>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</si>
  <si>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</si>
  <si>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</si>
  <si>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</si>
  <si>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</si>
  <si>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</si>
  <si>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</si>
  <si>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</si>
  <si>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</si>
  <si>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</si>
  <si>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</si>
  <si>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</si>
  <si>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</si>
  <si>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</si>
  <si>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</si>
  <si>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</si>
  <si>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</si>
  <si>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</si>
  <si>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</si>
  <si>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</si>
  <si>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</si>
  <si>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</si>
  <si>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</si>
  <si>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特記事項なし。</t>
    <rPh sb="1" eb="3">
      <t>トッキ</t>
    </rPh>
    <rPh sb="3" eb="5">
      <t>ジコウ</t>
    </rPh>
    <phoneticPr fontId="5"/>
  </si>
  <si>
    <t>　本来、本駐車場は京阪神に向かう特急電車の停車駅である京都丹後鉄道宮津駅に隣接しており、高速バス(Willerバス、丹海バス)の発着地点になっていることから年間を通じてビジネス客や観光客等の利用が多い。しかし、稼働率に着目してみると、当駐車場は対前年比約87％に対して、類似施設平均は対前年比112％であり、類似施設より稼働率が悪いことが読み取れる。また、その原因として令和３年４月１日に駐車場条例を改正したこと(駐車料金の増)、加えてコロナ禍という二重要素が重なり、利用者の利用意欲を低下させたことが考えられる。</t>
    <rPh sb="180" eb="182">
      <t>ゲンイン</t>
    </rPh>
    <rPh sb="185" eb="187">
      <t>レイワ</t>
    </rPh>
    <rPh sb="188" eb="189">
      <t>ネン</t>
    </rPh>
    <rPh sb="190" eb="191">
      <t>ガツ</t>
    </rPh>
    <rPh sb="192" eb="193">
      <t>ニチ</t>
    </rPh>
    <rPh sb="194" eb="197">
      <t>チュウシャジョウ</t>
    </rPh>
    <rPh sb="197" eb="199">
      <t>ジョウレイ</t>
    </rPh>
    <rPh sb="200" eb="202">
      <t>カイセイ</t>
    </rPh>
    <rPh sb="207" eb="209">
      <t>チュウシャ</t>
    </rPh>
    <rPh sb="209" eb="211">
      <t>リョウキン</t>
    </rPh>
    <rPh sb="212" eb="213">
      <t>ゾウ</t>
    </rPh>
    <rPh sb="215" eb="216">
      <t>クワ</t>
    </rPh>
    <rPh sb="221" eb="222">
      <t>カ</t>
    </rPh>
    <rPh sb="225" eb="227">
      <t>ニジュウ</t>
    </rPh>
    <rPh sb="227" eb="229">
      <t>ヨウソ</t>
    </rPh>
    <rPh sb="230" eb="231">
      <t>カサ</t>
    </rPh>
    <rPh sb="234" eb="237">
      <t>リヨウシャ</t>
    </rPh>
    <rPh sb="238" eb="240">
      <t>リヨウ</t>
    </rPh>
    <rPh sb="240" eb="242">
      <t>イヨク</t>
    </rPh>
    <rPh sb="243" eb="245">
      <t>テイカ</t>
    </rPh>
    <rPh sb="251" eb="252">
      <t>カンガ</t>
    </rPh>
    <phoneticPr fontId="5"/>
  </si>
  <si>
    <t>　全体的に落ち込んではいるが、安定した経営状況は維持できており、公共駐車場としての役割は果たしている。
　次年度以降、コロナ禍からの回復状況に注視しながら、安定した経営につなげていく。</t>
    <rPh sb="53" eb="56">
      <t>ジネンド</t>
    </rPh>
    <rPh sb="56" eb="58">
      <t>イコウ</t>
    </rPh>
    <rPh sb="62" eb="63">
      <t>カ</t>
    </rPh>
    <rPh sb="66" eb="68">
      <t>カイフク</t>
    </rPh>
    <rPh sb="68" eb="70">
      <t>ジョウキョウ</t>
    </rPh>
    <rPh sb="71" eb="73">
      <t>チュウシ</t>
    </rPh>
    <rPh sb="78" eb="80">
      <t>アンテイ</t>
    </rPh>
    <rPh sb="82" eb="84">
      <t>ケイエイ</t>
    </rPh>
    <phoneticPr fontId="5"/>
  </si>
  <si>
    <t>　収益的収支比率は対前年比約88％、類似施設平均については約88％となっており、類似施設平均と比較すると新型コロナウイルスの影響を受けたと考える。また、売上高GOPに着目すると、当駐車場は前年度に比べ約49％であり、類似施設平均においては約154％であることから、コロナ禍からの回復(脱却)が遅れていることが考えられる。</t>
    <rPh sb="40" eb="42">
      <t>ルイジ</t>
    </rPh>
    <rPh sb="42" eb="44">
      <t>シセツ</t>
    </rPh>
    <rPh sb="44" eb="46">
      <t>ヘイキン</t>
    </rPh>
    <rPh sb="47" eb="49">
      <t>ヒカク</t>
    </rPh>
    <rPh sb="52" eb="54">
      <t>シンガタ</t>
    </rPh>
    <rPh sb="62" eb="64">
      <t>エイキョウ</t>
    </rPh>
    <rPh sb="65" eb="66">
      <t>ウ</t>
    </rPh>
    <rPh sb="69" eb="70">
      <t>カンガ</t>
    </rPh>
    <rPh sb="100" eb="101">
      <t>ヤク</t>
    </rPh>
    <rPh sb="119" eb="120">
      <t>ヤク</t>
    </rPh>
    <rPh sb="142" eb="144">
      <t>ダッキャク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</si>
</sst>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237.1</c:v>
                </c:pt>
                <c:pt idx="1">
                  <c:v>245.2</c:v>
                </c:pt>
                <c:pt idx="2">
                  <c:v>240.7</c:v>
                </c:pt>
                <c:pt idx="3">
                  <c:v>126.6</c:v>
                </c:pt>
                <c:pt idx="4">
                  <c:v>111.6</c:v>
                </c:pt>
              </c:numCache>
            </c:numRef>
          </c:val>
          <c:extLst>
            <c:ext xmlns:c16="http://schemas.microsoft.com/office/drawing/2014/chart" uri="{C3380CC4-5D6E-409C-BE32-E72D297353CC}">
              <c16:uniqueId val="{00000000-4A40-4CED-985C-5A9EA367D8E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A40-4CED-985C-5A9EA367D8E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24-4F97-833A-04D281560FF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124-4F97-833A-04D281560FF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C46-427C-A18F-3DF0B4E283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46-427C-A18F-3DF0B4E283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F93-4DDD-8FFB-BEDCEDFFF8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93-4DDD-8FFB-BEDCEDFFF8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60-471E-8EBB-839E33B3120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460-471E-8EBB-839E33B3120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2C7-4503-8615-6DFE37CF7F4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12C7-4503-8615-6DFE37CF7F4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123.1</c:v>
                </c:pt>
                <c:pt idx="1">
                  <c:v>115.4</c:v>
                </c:pt>
                <c:pt idx="2">
                  <c:v>115.4</c:v>
                </c:pt>
                <c:pt idx="3">
                  <c:v>75.599999999999994</c:v>
                </c:pt>
                <c:pt idx="4">
                  <c:v>65.900000000000006</c:v>
                </c:pt>
              </c:numCache>
            </c:numRef>
          </c:val>
          <c:extLst>
            <c:ext xmlns:c16="http://schemas.microsoft.com/office/drawing/2014/chart" uri="{C3380CC4-5D6E-409C-BE32-E72D297353CC}">
              <c16:uniqueId val="{00000000-06FD-47FC-ADF9-0C35ECC49D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06FD-47FC-ADF9-0C35ECC49D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57.8</c:v>
                </c:pt>
                <c:pt idx="1">
                  <c:v>59.2</c:v>
                </c:pt>
                <c:pt idx="2">
                  <c:v>58.5</c:v>
                </c:pt>
                <c:pt idx="3">
                  <c:v>21.1</c:v>
                </c:pt>
                <c:pt idx="4">
                  <c:v>10.4</c:v>
                </c:pt>
              </c:numCache>
            </c:numRef>
          </c:val>
          <c:extLst>
            <c:ext xmlns:c16="http://schemas.microsoft.com/office/drawing/2014/chart" uri="{C3380CC4-5D6E-409C-BE32-E72D297353CC}">
              <c16:uniqueId val="{00000000-2223-4125-9B2A-5683454C89A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2223-4125-9B2A-5683454C89A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3001</c:v>
                </c:pt>
                <c:pt idx="1">
                  <c:v>3169</c:v>
                </c:pt>
                <c:pt idx="2">
                  <c:v>3085</c:v>
                </c:pt>
                <c:pt idx="3">
                  <c:v>615</c:v>
                </c:pt>
                <c:pt idx="4">
                  <c:v>268</c:v>
                </c:pt>
              </c:numCache>
            </c:numRef>
          </c:val>
          <c:extLst>
            <c:ext xmlns:c16="http://schemas.microsoft.com/office/drawing/2014/chart" uri="{C3380CC4-5D6E-409C-BE32-E72D297353CC}">
              <c16:uniqueId val="{00000000-404E-4C2F-9457-D05A3486BC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04E-4C2F-9457-D05A3486BC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京都府宮津市　宮津駅前駐車場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237.1</v>
      </c>
      <c r="V31" s="116"/>
      <c r="W31" s="116"/>
      <c r="X31" s="116"/>
      <c r="Y31" s="116"/>
      <c r="Z31" s="116"/>
      <c r="AA31" s="116"/>
      <c r="AB31" s="116"/>
      <c r="AC31" s="116"/>
      <c r="AD31" s="116"/>
      <c r="AE31" s="116"/>
      <c r="AF31" s="116"/>
      <c r="AG31" s="116"/>
      <c r="AH31" s="116"/>
      <c r="AI31" s="116"/>
      <c r="AJ31" s="116"/>
      <c r="AK31" s="116"/>
      <c r="AL31" s="116"/>
      <c r="AM31" s="116"/>
      <c r="AN31" s="116">
        <f>データ!Z7</f>
        <v>245.2</v>
      </c>
      <c r="AO31" s="116"/>
      <c r="AP31" s="116"/>
      <c r="AQ31" s="116"/>
      <c r="AR31" s="116"/>
      <c r="AS31" s="116"/>
      <c r="AT31" s="116"/>
      <c r="AU31" s="116"/>
      <c r="AV31" s="116"/>
      <c r="AW31" s="116"/>
      <c r="AX31" s="116"/>
      <c r="AY31" s="116"/>
      <c r="AZ31" s="116"/>
      <c r="BA31" s="116"/>
      <c r="BB31" s="116"/>
      <c r="BC31" s="116"/>
      <c r="BD31" s="116"/>
      <c r="BE31" s="116"/>
      <c r="BF31" s="116"/>
      <c r="BG31" s="116">
        <f>データ!AA7</f>
        <v>240.7</v>
      </c>
      <c r="BH31" s="116"/>
      <c r="BI31" s="116"/>
      <c r="BJ31" s="116"/>
      <c r="BK31" s="116"/>
      <c r="BL31" s="116"/>
      <c r="BM31" s="116"/>
      <c r="BN31" s="116"/>
      <c r="BO31" s="116"/>
      <c r="BP31" s="116"/>
      <c r="BQ31" s="116"/>
      <c r="BR31" s="116"/>
      <c r="BS31" s="116"/>
      <c r="BT31" s="116"/>
      <c r="BU31" s="116"/>
      <c r="BV31" s="116"/>
      <c r="BW31" s="116"/>
      <c r="BX31" s="116"/>
      <c r="BY31" s="116"/>
      <c r="BZ31" s="116">
        <f>データ!AB7</f>
        <v>126.6</v>
      </c>
      <c r="CA31" s="116"/>
      <c r="CB31" s="116"/>
      <c r="CC31" s="116"/>
      <c r="CD31" s="116"/>
      <c r="CE31" s="116"/>
      <c r="CF31" s="116"/>
      <c r="CG31" s="116"/>
      <c r="CH31" s="116"/>
      <c r="CI31" s="116"/>
      <c r="CJ31" s="116"/>
      <c r="CK31" s="116"/>
      <c r="CL31" s="116"/>
      <c r="CM31" s="116"/>
      <c r="CN31" s="116"/>
      <c r="CO31" s="116"/>
      <c r="CP31" s="116"/>
      <c r="CQ31" s="116"/>
      <c r="CR31" s="116"/>
      <c r="CS31" s="116">
        <f>データ!AC7</f>
        <v>111.6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123.1</v>
      </c>
      <c r="JD31" s="111"/>
      <c r="JE31" s="111"/>
      <c r="JF31" s="111"/>
      <c r="JG31" s="111"/>
      <c r="JH31" s="111"/>
      <c r="JI31" s="111"/>
      <c r="JJ31" s="111"/>
      <c r="JK31" s="111"/>
      <c r="JL31" s="111"/>
      <c r="JM31" s="111"/>
      <c r="JN31" s="111"/>
      <c r="JO31" s="111"/>
      <c r="JP31" s="111"/>
      <c r="JQ31" s="111"/>
      <c r="JR31" s="111"/>
      <c r="JS31" s="111"/>
      <c r="JT31" s="111"/>
      <c r="JU31" s="112"/>
      <c r="JV31" s="110">
        <f>データ!DL7</f>
        <v>115.4</v>
      </c>
      <c r="JW31" s="111"/>
      <c r="JX31" s="111"/>
      <c r="JY31" s="111"/>
      <c r="JZ31" s="111"/>
      <c r="KA31" s="111"/>
      <c r="KB31" s="111"/>
      <c r="KC31" s="111"/>
      <c r="KD31" s="111"/>
      <c r="KE31" s="111"/>
      <c r="KF31" s="111"/>
      <c r="KG31" s="111"/>
      <c r="KH31" s="111"/>
      <c r="KI31" s="111"/>
      <c r="KJ31" s="111"/>
      <c r="KK31" s="111"/>
      <c r="KL31" s="111"/>
      <c r="KM31" s="111"/>
      <c r="KN31" s="112"/>
      <c r="KO31" s="110">
        <f>データ!DM7</f>
        <v>115.4</v>
      </c>
      <c r="KP31" s="111"/>
      <c r="KQ31" s="111"/>
      <c r="KR31" s="111"/>
      <c r="KS31" s="111"/>
      <c r="KT31" s="111"/>
      <c r="KU31" s="111"/>
      <c r="KV31" s="111"/>
      <c r="KW31" s="111"/>
      <c r="KX31" s="111"/>
      <c r="KY31" s="111"/>
      <c r="KZ31" s="111"/>
      <c r="LA31" s="111"/>
      <c r="LB31" s="111"/>
      <c r="LC31" s="111"/>
      <c r="LD31" s="111"/>
      <c r="LE31" s="111"/>
      <c r="LF31" s="111"/>
      <c r="LG31" s="112"/>
      <c r="LH31" s="110">
        <f>データ!DN7</f>
        <v>75.599999999999994</v>
      </c>
      <c r="LI31" s="111"/>
      <c r="LJ31" s="111"/>
      <c r="LK31" s="111"/>
      <c r="LL31" s="111"/>
      <c r="LM31" s="111"/>
      <c r="LN31" s="111"/>
      <c r="LO31" s="111"/>
      <c r="LP31" s="111"/>
      <c r="LQ31" s="111"/>
      <c r="LR31" s="111"/>
      <c r="LS31" s="111"/>
      <c r="LT31" s="111"/>
      <c r="LU31" s="111"/>
      <c r="LV31" s="111"/>
      <c r="LW31" s="111"/>
      <c r="LX31" s="111"/>
      <c r="LY31" s="111"/>
      <c r="LZ31" s="112"/>
      <c r="MA31" s="110">
        <f>データ!DO7</f>
        <v>65.900000000000006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57.8</v>
      </c>
      <c r="EM52" s="116"/>
      <c r="EN52" s="116"/>
      <c r="EO52" s="116"/>
      <c r="EP52" s="116"/>
      <c r="EQ52" s="116"/>
      <c r="ER52" s="116"/>
      <c r="ES52" s="116"/>
      <c r="ET52" s="116"/>
      <c r="EU52" s="116"/>
      <c r="EV52" s="116"/>
      <c r="EW52" s="116"/>
      <c r="EX52" s="116"/>
      <c r="EY52" s="116"/>
      <c r="EZ52" s="116"/>
      <c r="FA52" s="116"/>
      <c r="FB52" s="116"/>
      <c r="FC52" s="116"/>
      <c r="FD52" s="116"/>
      <c r="FE52" s="116">
        <f>データ!BG7</f>
        <v>59.2</v>
      </c>
      <c r="FF52" s="116"/>
      <c r="FG52" s="116"/>
      <c r="FH52" s="116"/>
      <c r="FI52" s="116"/>
      <c r="FJ52" s="116"/>
      <c r="FK52" s="116"/>
      <c r="FL52" s="116"/>
      <c r="FM52" s="116"/>
      <c r="FN52" s="116"/>
      <c r="FO52" s="116"/>
      <c r="FP52" s="116"/>
      <c r="FQ52" s="116"/>
      <c r="FR52" s="116"/>
      <c r="FS52" s="116"/>
      <c r="FT52" s="116"/>
      <c r="FU52" s="116"/>
      <c r="FV52" s="116"/>
      <c r="FW52" s="116"/>
      <c r="FX52" s="116">
        <f>データ!BH7</f>
        <v>58.5</v>
      </c>
      <c r="FY52" s="116"/>
      <c r="FZ52" s="116"/>
      <c r="GA52" s="116"/>
      <c r="GB52" s="116"/>
      <c r="GC52" s="116"/>
      <c r="GD52" s="116"/>
      <c r="GE52" s="116"/>
      <c r="GF52" s="116"/>
      <c r="GG52" s="116"/>
      <c r="GH52" s="116"/>
      <c r="GI52" s="116"/>
      <c r="GJ52" s="116"/>
      <c r="GK52" s="116"/>
      <c r="GL52" s="116"/>
      <c r="GM52" s="116"/>
      <c r="GN52" s="116"/>
      <c r="GO52" s="116"/>
      <c r="GP52" s="116"/>
      <c r="GQ52" s="116">
        <f>データ!BI7</f>
        <v>21.1</v>
      </c>
      <c r="GR52" s="116"/>
      <c r="GS52" s="116"/>
      <c r="GT52" s="116"/>
      <c r="GU52" s="116"/>
      <c r="GV52" s="116"/>
      <c r="GW52" s="116"/>
      <c r="GX52" s="116"/>
      <c r="GY52" s="116"/>
      <c r="GZ52" s="116"/>
      <c r="HA52" s="116"/>
      <c r="HB52" s="116"/>
      <c r="HC52" s="116"/>
      <c r="HD52" s="116"/>
      <c r="HE52" s="116"/>
      <c r="HF52" s="116"/>
      <c r="HG52" s="116"/>
      <c r="HH52" s="116"/>
      <c r="HI52" s="116"/>
      <c r="HJ52" s="116">
        <f>データ!BJ7</f>
        <v>10.4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3001</v>
      </c>
      <c r="JD52" s="120"/>
      <c r="JE52" s="120"/>
      <c r="JF52" s="120"/>
      <c r="JG52" s="120"/>
      <c r="JH52" s="120"/>
      <c r="JI52" s="120"/>
      <c r="JJ52" s="120"/>
      <c r="JK52" s="120"/>
      <c r="JL52" s="120"/>
      <c r="JM52" s="120"/>
      <c r="JN52" s="120"/>
      <c r="JO52" s="120"/>
      <c r="JP52" s="120"/>
      <c r="JQ52" s="120"/>
      <c r="JR52" s="120"/>
      <c r="JS52" s="120"/>
      <c r="JT52" s="120"/>
      <c r="JU52" s="120"/>
      <c r="JV52" s="120">
        <f>データ!BR7</f>
        <v>3169</v>
      </c>
      <c r="JW52" s="120"/>
      <c r="JX52" s="120"/>
      <c r="JY52" s="120"/>
      <c r="JZ52" s="120"/>
      <c r="KA52" s="120"/>
      <c r="KB52" s="120"/>
      <c r="KC52" s="120"/>
      <c r="KD52" s="120"/>
      <c r="KE52" s="120"/>
      <c r="KF52" s="120"/>
      <c r="KG52" s="120"/>
      <c r="KH52" s="120"/>
      <c r="KI52" s="120"/>
      <c r="KJ52" s="120"/>
      <c r="KK52" s="120"/>
      <c r="KL52" s="120"/>
      <c r="KM52" s="120"/>
      <c r="KN52" s="120"/>
      <c r="KO52" s="120">
        <f>データ!BS7</f>
        <v>3085</v>
      </c>
      <c r="KP52" s="120"/>
      <c r="KQ52" s="120"/>
      <c r="KR52" s="120"/>
      <c r="KS52" s="120"/>
      <c r="KT52" s="120"/>
      <c r="KU52" s="120"/>
      <c r="KV52" s="120"/>
      <c r="KW52" s="120"/>
      <c r="KX52" s="120"/>
      <c r="KY52" s="120"/>
      <c r="KZ52" s="120"/>
      <c r="LA52" s="120"/>
      <c r="LB52" s="120"/>
      <c r="LC52" s="120"/>
      <c r="LD52" s="120"/>
      <c r="LE52" s="120"/>
      <c r="LF52" s="120"/>
      <c r="LG52" s="120"/>
      <c r="LH52" s="120">
        <f>データ!BT7</f>
        <v>615</v>
      </c>
      <c r="LI52" s="120"/>
      <c r="LJ52" s="120"/>
      <c r="LK52" s="120"/>
      <c r="LL52" s="120"/>
      <c r="LM52" s="120"/>
      <c r="LN52" s="120"/>
      <c r="LO52" s="120"/>
      <c r="LP52" s="120"/>
      <c r="LQ52" s="120"/>
      <c r="LR52" s="120"/>
      <c r="LS52" s="120"/>
      <c r="LT52" s="120"/>
      <c r="LU52" s="120"/>
      <c r="LV52" s="120"/>
      <c r="LW52" s="120"/>
      <c r="LX52" s="120"/>
      <c r="LY52" s="120"/>
      <c r="LZ52" s="120"/>
      <c r="MA52" s="120">
        <f>データ!BU7</f>
        <v>268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8935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npTwmry5o3KduJJJt1IapiSsH6Yd8EvHZ7Awntr4+R0uae7R3rusRYTAUtpyXZ8jbL+Z5UvIWBymCYjuImRw==" saltValue="g/yTKmopEo3SXOsqQ5DK7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89</v>
      </c>
      <c r="AV5" s="47" t="s">
        <v>101</v>
      </c>
      <c r="AW5" s="47" t="s">
        <v>102</v>
      </c>
      <c r="AX5" s="47" t="s">
        <v>103</v>
      </c>
      <c r="AY5" s="47" t="s">
        <v>104</v>
      </c>
      <c r="AZ5" s="47" t="s">
        <v>94</v>
      </c>
      <c r="BA5" s="47" t="s">
        <v>95</v>
      </c>
      <c r="BB5" s="47" t="s">
        <v>96</v>
      </c>
      <c r="BC5" s="47" t="s">
        <v>97</v>
      </c>
      <c r="BD5" s="47" t="s">
        <v>98</v>
      </c>
      <c r="BE5" s="47" t="s">
        <v>99</v>
      </c>
      <c r="BF5" s="47" t="s">
        <v>100</v>
      </c>
      <c r="BG5" s="47" t="s">
        <v>101</v>
      </c>
      <c r="BH5" s="47" t="s">
        <v>91</v>
      </c>
      <c r="BI5" s="47" t="s">
        <v>105</v>
      </c>
      <c r="BJ5" s="47" t="s">
        <v>104</v>
      </c>
      <c r="BK5" s="47" t="s">
        <v>94</v>
      </c>
      <c r="BL5" s="47" t="s">
        <v>95</v>
      </c>
      <c r="BM5" s="47" t="s">
        <v>96</v>
      </c>
      <c r="BN5" s="47" t="s">
        <v>97</v>
      </c>
      <c r="BO5" s="47" t="s">
        <v>98</v>
      </c>
      <c r="BP5" s="47" t="s">
        <v>99</v>
      </c>
      <c r="BQ5" s="47" t="s">
        <v>100</v>
      </c>
      <c r="BR5" s="47" t="s">
        <v>101</v>
      </c>
      <c r="BS5" s="47" t="s">
        <v>102</v>
      </c>
      <c r="BT5" s="47" t="s">
        <v>92</v>
      </c>
      <c r="BU5" s="47" t="s">
        <v>93</v>
      </c>
      <c r="BV5" s="47" t="s">
        <v>94</v>
      </c>
      <c r="BW5" s="47" t="s">
        <v>95</v>
      </c>
      <c r="BX5" s="47" t="s">
        <v>96</v>
      </c>
      <c r="BY5" s="47" t="s">
        <v>97</v>
      </c>
      <c r="BZ5" s="47" t="s">
        <v>98</v>
      </c>
      <c r="CA5" s="47" t="s">
        <v>99</v>
      </c>
      <c r="CB5" s="47" t="s">
        <v>100</v>
      </c>
      <c r="CC5" s="47" t="s">
        <v>90</v>
      </c>
      <c r="CD5" s="47" t="s">
        <v>106</v>
      </c>
      <c r="CE5" s="47" t="s">
        <v>92</v>
      </c>
      <c r="CF5" s="47" t="s">
        <v>93</v>
      </c>
      <c r="CG5" s="47" t="s">
        <v>94</v>
      </c>
      <c r="CH5" s="47" t="s">
        <v>95</v>
      </c>
      <c r="CI5" s="47" t="s">
        <v>96</v>
      </c>
      <c r="CJ5" s="47" t="s">
        <v>97</v>
      </c>
      <c r="CK5" s="47" t="s">
        <v>98</v>
      </c>
      <c r="CL5" s="47" t="s">
        <v>99</v>
      </c>
      <c r="CM5" s="145"/>
      <c r="CN5" s="145"/>
      <c r="CO5" s="47" t="s">
        <v>107</v>
      </c>
      <c r="CP5" s="47" t="s">
        <v>90</v>
      </c>
      <c r="CQ5" s="47" t="s">
        <v>91</v>
      </c>
      <c r="CR5" s="47" t="s">
        <v>105</v>
      </c>
      <c r="CS5" s="47" t="s">
        <v>93</v>
      </c>
      <c r="CT5" s="47" t="s">
        <v>94</v>
      </c>
      <c r="CU5" s="47" t="s">
        <v>95</v>
      </c>
      <c r="CV5" s="47" t="s">
        <v>96</v>
      </c>
      <c r="CW5" s="47" t="s">
        <v>97</v>
      </c>
      <c r="CX5" s="47" t="s">
        <v>98</v>
      </c>
      <c r="CY5" s="47" t="s">
        <v>99</v>
      </c>
      <c r="CZ5" s="47" t="s">
        <v>89</v>
      </c>
      <c r="DA5" s="47" t="s">
        <v>101</v>
      </c>
      <c r="DB5" s="47" t="s">
        <v>91</v>
      </c>
      <c r="DC5" s="47" t="s">
        <v>92</v>
      </c>
      <c r="DD5" s="47" t="s">
        <v>104</v>
      </c>
      <c r="DE5" s="47" t="s">
        <v>94</v>
      </c>
      <c r="DF5" s="47" t="s">
        <v>95</v>
      </c>
      <c r="DG5" s="47" t="s">
        <v>96</v>
      </c>
      <c r="DH5" s="47" t="s">
        <v>97</v>
      </c>
      <c r="DI5" s="47" t="s">
        <v>98</v>
      </c>
      <c r="DJ5" s="47" t="s">
        <v>35</v>
      </c>
      <c r="DK5" s="47" t="s">
        <v>89</v>
      </c>
      <c r="DL5" s="47" t="s">
        <v>101</v>
      </c>
      <c r="DM5" s="47" t="s">
        <v>91</v>
      </c>
      <c r="DN5" s="47" t="s">
        <v>105</v>
      </c>
      <c r="DO5" s="47" t="s">
        <v>93</v>
      </c>
      <c r="DP5" s="47" t="s">
        <v>94</v>
      </c>
      <c r="DQ5" s="47" t="s">
        <v>95</v>
      </c>
      <c r="DR5" s="47" t="s">
        <v>96</v>
      </c>
      <c r="DS5" s="47" t="s">
        <v>97</v>
      </c>
      <c r="DT5" s="47" t="s">
        <v>98</v>
      </c>
      <c r="DU5" s="47" t="s">
        <v>99</v>
      </c>
    </row>
    <row r="6" spans="1:125" s="54" customFormat="1" x14ac:dyDescent="0.15">
      <c r="A6" s="37" t="s">
        <v>108</v>
      </c>
      <c r="B6" s="48">
        <f>B8</f>
        <v>2021</v>
      </c>
      <c r="C6" s="48">
        <f t="shared" ref="C6:X6" si="1">C8</f>
        <v>262056</v>
      </c>
      <c r="D6" s="48">
        <f t="shared" si="1"/>
        <v>47</v>
      </c>
      <c r="E6" s="48">
        <f t="shared" si="1"/>
        <v>14</v>
      </c>
      <c r="F6" s="48">
        <f t="shared" si="1"/>
        <v>0</v>
      </c>
      <c r="G6" s="48">
        <f t="shared" si="1"/>
        <v>2</v>
      </c>
      <c r="H6" s="48" t="str">
        <f>SUBSTITUTE(H8,"　","")</f>
        <v>京都府宮津市</v>
      </c>
      <c r="I6" s="48" t="str">
        <f t="shared" si="1"/>
        <v>宮津駅前駐車場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19</v>
      </c>
      <c r="S6" s="50" t="str">
        <f t="shared" si="1"/>
        <v>駅</v>
      </c>
      <c r="T6" s="50" t="str">
        <f t="shared" si="1"/>
        <v>無</v>
      </c>
      <c r="U6" s="51">
        <f t="shared" si="1"/>
        <v>1400</v>
      </c>
      <c r="V6" s="51">
        <f t="shared" si="1"/>
        <v>41</v>
      </c>
      <c r="W6" s="51">
        <f t="shared" si="1"/>
        <v>1000</v>
      </c>
      <c r="X6" s="50" t="str">
        <f t="shared" si="1"/>
        <v>無</v>
      </c>
      <c r="Y6" s="52">
        <f>IF(Y8="-",NA(),Y8)</f>
        <v>237.1</v>
      </c>
      <c r="Z6" s="52">
        <f t="shared" ref="Z6:AH6" si="2">IF(Z8="-",NA(),Z8)</f>
        <v>245.2</v>
      </c>
      <c r="AA6" s="52">
        <f t="shared" si="2"/>
        <v>240.7</v>
      </c>
      <c r="AB6" s="52">
        <f t="shared" si="2"/>
        <v>126.6</v>
      </c>
      <c r="AC6" s="52">
        <f t="shared" si="2"/>
        <v>111.6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57.8</v>
      </c>
      <c r="BG6" s="52">
        <f t="shared" ref="BG6:BO6" si="5">IF(BG8="-",NA(),BG8)</f>
        <v>59.2</v>
      </c>
      <c r="BH6" s="52">
        <f t="shared" si="5"/>
        <v>58.5</v>
      </c>
      <c r="BI6" s="52">
        <f t="shared" si="5"/>
        <v>21.1</v>
      </c>
      <c r="BJ6" s="52">
        <f t="shared" si="5"/>
        <v>10.4</v>
      </c>
      <c r="BK6" s="52">
        <f t="shared" si="5"/>
        <v>38.299999999999997</v>
      </c>
      <c r="BL6" s="52">
        <f t="shared" si="5"/>
        <v>30.4</v>
      </c>
      <c r="BM6" s="52">
        <f t="shared" si="5"/>
        <v>33.6</v>
      </c>
      <c r="BN6" s="52">
        <f t="shared" si="5"/>
        <v>-122.5</v>
      </c>
      <c r="BO6" s="52">
        <f t="shared" si="5"/>
        <v>8.5</v>
      </c>
      <c r="BP6" s="49" t="str">
        <f>IF(BP8="-","",IF(BP8="-","【-】","【"&amp;SUBSTITUTE(TEXT(BP8,"#,##0.0"),"-","△")&amp;"】"))</f>
        <v>【0.8】</v>
      </c>
      <c r="BQ6" s="53">
        <f>IF(BQ8="-",NA(),BQ8)</f>
        <v>3001</v>
      </c>
      <c r="BR6" s="53">
        <f t="shared" ref="BR6:BZ6" si="6">IF(BR8="-",NA(),BR8)</f>
        <v>3169</v>
      </c>
      <c r="BS6" s="53">
        <f t="shared" si="6"/>
        <v>3085</v>
      </c>
      <c r="BT6" s="53">
        <f t="shared" si="6"/>
        <v>615</v>
      </c>
      <c r="BU6" s="53">
        <f t="shared" si="6"/>
        <v>268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8935</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123.1</v>
      </c>
      <c r="DL6" s="52">
        <f t="shared" ref="DL6:DT6" si="9">IF(DL8="-",NA(),DL8)</f>
        <v>115.4</v>
      </c>
      <c r="DM6" s="52">
        <f t="shared" si="9"/>
        <v>115.4</v>
      </c>
      <c r="DN6" s="52">
        <f t="shared" si="9"/>
        <v>75.599999999999994</v>
      </c>
      <c r="DO6" s="52">
        <f t="shared" si="9"/>
        <v>65.900000000000006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111</v>
      </c>
      <c r="B7" s="48">
        <f t="shared" ref="B7:X7" si="10">B8</f>
        <v>2021</v>
      </c>
      <c r="C7" s="48">
        <f t="shared" si="10"/>
        <v>262056</v>
      </c>
      <c r="D7" s="48">
        <f t="shared" si="10"/>
        <v>47</v>
      </c>
      <c r="E7" s="48">
        <f t="shared" si="10"/>
        <v>14</v>
      </c>
      <c r="F7" s="48">
        <f t="shared" si="10"/>
        <v>0</v>
      </c>
      <c r="G7" s="48">
        <f t="shared" si="10"/>
        <v>2</v>
      </c>
      <c r="H7" s="48" t="str">
        <f t="shared" si="10"/>
        <v>京都府　宮津市</v>
      </c>
      <c r="I7" s="48" t="str">
        <f t="shared" si="10"/>
        <v>宮津駅前駐車場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19</v>
      </c>
      <c r="S7" s="50" t="str">
        <f t="shared" si="10"/>
        <v>駅</v>
      </c>
      <c r="T7" s="50" t="str">
        <f t="shared" si="10"/>
        <v>無</v>
      </c>
      <c r="U7" s="51">
        <f t="shared" si="10"/>
        <v>1400</v>
      </c>
      <c r="V7" s="51">
        <f t="shared" si="10"/>
        <v>41</v>
      </c>
      <c r="W7" s="51">
        <f t="shared" si="10"/>
        <v>1000</v>
      </c>
      <c r="X7" s="50" t="str">
        <f t="shared" si="10"/>
        <v>無</v>
      </c>
      <c r="Y7" s="52">
        <f>Y8</f>
        <v>237.1</v>
      </c>
      <c r="Z7" s="52">
        <f t="shared" ref="Z7:AH7" si="11">Z8</f>
        <v>245.2</v>
      </c>
      <c r="AA7" s="52">
        <f t="shared" si="11"/>
        <v>240.7</v>
      </c>
      <c r="AB7" s="52">
        <f t="shared" si="11"/>
        <v>126.6</v>
      </c>
      <c r="AC7" s="52">
        <f t="shared" si="11"/>
        <v>111.6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57.8</v>
      </c>
      <c r="BG7" s="52">
        <f t="shared" ref="BG7:BO7" si="14">BG8</f>
        <v>59.2</v>
      </c>
      <c r="BH7" s="52">
        <f t="shared" si="14"/>
        <v>58.5</v>
      </c>
      <c r="BI7" s="52">
        <f t="shared" si="14"/>
        <v>21.1</v>
      </c>
      <c r="BJ7" s="52">
        <f t="shared" si="14"/>
        <v>10.4</v>
      </c>
      <c r="BK7" s="52">
        <f t="shared" si="14"/>
        <v>38.299999999999997</v>
      </c>
      <c r="BL7" s="52">
        <f t="shared" si="14"/>
        <v>30.4</v>
      </c>
      <c r="BM7" s="52">
        <f t="shared" si="14"/>
        <v>33.6</v>
      </c>
      <c r="BN7" s="52">
        <f t="shared" si="14"/>
        <v>-122.5</v>
      </c>
      <c r="BO7" s="52">
        <f t="shared" si="14"/>
        <v>8.5</v>
      </c>
      <c r="BP7" s="49"/>
      <c r="BQ7" s="53">
        <f>BQ8</f>
        <v>3001</v>
      </c>
      <c r="BR7" s="53">
        <f t="shared" ref="BR7:BZ7" si="15">BR8</f>
        <v>3169</v>
      </c>
      <c r="BS7" s="53">
        <f t="shared" si="15"/>
        <v>3085</v>
      </c>
      <c r="BT7" s="53">
        <f t="shared" si="15"/>
        <v>615</v>
      </c>
      <c r="BU7" s="53">
        <f t="shared" si="15"/>
        <v>268</v>
      </c>
      <c r="BV7" s="53">
        <f t="shared" si="15"/>
        <v>7814</v>
      </c>
      <c r="BW7" s="53">
        <f t="shared" si="15"/>
        <v>8183</v>
      </c>
      <c r="BX7" s="53">
        <f t="shared" si="15"/>
        <v>7940</v>
      </c>
      <c r="BY7" s="53">
        <f t="shared" si="15"/>
        <v>2576</v>
      </c>
      <c r="BZ7" s="53">
        <f t="shared" si="15"/>
        <v>4153</v>
      </c>
      <c r="CA7" s="51"/>
      <c r="CB7" s="52" t="s">
        <v>112</v>
      </c>
      <c r="CC7" s="52" t="s">
        <v>112</v>
      </c>
      <c r="CD7" s="52" t="s">
        <v>112</v>
      </c>
      <c r="CE7" s="52" t="s">
        <v>112</v>
      </c>
      <c r="CF7" s="52" t="s">
        <v>112</v>
      </c>
      <c r="CG7" s="52" t="s">
        <v>112</v>
      </c>
      <c r="CH7" s="52" t="s">
        <v>112</v>
      </c>
      <c r="CI7" s="52" t="s">
        <v>112</v>
      </c>
      <c r="CJ7" s="52" t="s">
        <v>112</v>
      </c>
      <c r="CK7" s="52" t="s">
        <v>109</v>
      </c>
      <c r="CL7" s="49"/>
      <c r="CM7" s="51">
        <f>CM8</f>
        <v>8935</v>
      </c>
      <c r="CN7" s="51">
        <f>CN8</f>
        <v>0</v>
      </c>
      <c r="CO7" s="52" t="s">
        <v>112</v>
      </c>
      <c r="CP7" s="52" t="s">
        <v>112</v>
      </c>
      <c r="CQ7" s="52" t="s">
        <v>112</v>
      </c>
      <c r="CR7" s="52" t="s">
        <v>112</v>
      </c>
      <c r="CS7" s="52" t="s">
        <v>112</v>
      </c>
      <c r="CT7" s="52" t="s">
        <v>112</v>
      </c>
      <c r="CU7" s="52" t="s">
        <v>112</v>
      </c>
      <c r="CV7" s="52" t="s">
        <v>112</v>
      </c>
      <c r="CW7" s="52" t="s">
        <v>112</v>
      </c>
      <c r="CX7" s="52" t="s">
        <v>109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123.1</v>
      </c>
      <c r="DL7" s="52">
        <f t="shared" ref="DL7:DT7" si="17">DL8</f>
        <v>115.4</v>
      </c>
      <c r="DM7" s="52">
        <f t="shared" si="17"/>
        <v>115.4</v>
      </c>
      <c r="DN7" s="52">
        <f t="shared" si="17"/>
        <v>75.599999999999994</v>
      </c>
      <c r="DO7" s="52">
        <f t="shared" si="17"/>
        <v>65.900000000000006</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262056</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19</v>
      </c>
      <c r="S8" s="57" t="s">
        <v>123</v>
      </c>
      <c r="T8" s="57" t="s">
        <v>124</v>
      </c>
      <c r="U8" s="58">
        <v>1400</v>
      </c>
      <c r="V8" s="58">
        <v>41</v>
      </c>
      <c r="W8" s="58">
        <v>1000</v>
      </c>
      <c r="X8" s="57" t="s">
        <v>124</v>
      </c>
      <c r="Y8" s="59">
        <v>237.1</v>
      </c>
      <c r="Z8" s="59">
        <v>245.2</v>
      </c>
      <c r="AA8" s="59">
        <v>240.7</v>
      </c>
      <c r="AB8" s="59">
        <v>126.6</v>
      </c>
      <c r="AC8" s="59">
        <v>111.6</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57.8</v>
      </c>
      <c r="BG8" s="59">
        <v>59.2</v>
      </c>
      <c r="BH8" s="59">
        <v>58.5</v>
      </c>
      <c r="BI8" s="59">
        <v>21.1</v>
      </c>
      <c r="BJ8" s="59">
        <v>10.4</v>
      </c>
      <c r="BK8" s="59">
        <v>38.299999999999997</v>
      </c>
      <c r="BL8" s="59">
        <v>30.4</v>
      </c>
      <c r="BM8" s="59">
        <v>33.6</v>
      </c>
      <c r="BN8" s="59">
        <v>-122.5</v>
      </c>
      <c r="BO8" s="59">
        <v>8.5</v>
      </c>
      <c r="BP8" s="56">
        <v>0.8</v>
      </c>
      <c r="BQ8" s="60">
        <v>3001</v>
      </c>
      <c r="BR8" s="60">
        <v>3169</v>
      </c>
      <c r="BS8" s="60">
        <v>3085</v>
      </c>
      <c r="BT8" s="61">
        <v>615</v>
      </c>
      <c r="BU8" s="61">
        <v>268</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8935</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58.4</v>
      </c>
      <c r="DF8" s="59">
        <v>83.1</v>
      </c>
      <c r="DG8" s="59">
        <v>54.4</v>
      </c>
      <c r="DH8" s="59">
        <v>70.3</v>
      </c>
      <c r="DI8" s="59">
        <v>70</v>
      </c>
      <c r="DJ8" s="56">
        <v>99.8</v>
      </c>
      <c r="DK8" s="59">
        <v>123.1</v>
      </c>
      <c r="DL8" s="59">
        <v>115.4</v>
      </c>
      <c r="DM8" s="59">
        <v>115.4</v>
      </c>
      <c r="DN8" s="59">
        <v>75.599999999999994</v>
      </c>
      <c r="DO8" s="59">
        <v>65.900000000000006</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2023-02-14T00:32:49Z</dcterms:modified>
</cp:coreProperties>
</file>