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6 宮津市\"/>
    </mc:Choice>
  </mc:AlternateContent>
  <xr:revisionPtr revIDLastSave="0" documentId="13_ncr:1_{408F49D5-352A-4948-9BAF-24FD7E67118E}" xr6:coauthVersionLast="36" xr6:coauthVersionMax="36" xr10:uidLastSave="{00000000-0000-0000-0000-000000000000}"/>
  <workbookProtection workbookAlgorithmName="SHA-512" workbookHashValue="8qWqIr2FLDrW2LZUE9NlOhUeBZFkFM+Vohy2CbTQ4kCiHVgzaPgoANOTkVP4+Q0nfBbEv/p0ldAurR/byeYzsQ==" workbookSaltValue="g4chnuuEwYahofoXEQsPHQ==" workbookSpinCount="100000" lockStructure="1"/>
  <bookViews>
    <workbookView xWindow="0" yWindow="0" windowWidth="28800" windowHeight="12225" xr2:uid="{00000000-000D-0000-FFFF-FFFF00000000}"/>
  </bookViews>
  <sheets>
    <sheet name="法非適用_駐車場整備事業" sheetId="4" r:id="rId1"/>
    <sheet name="データ" sheetId="5" state="hidden"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BZ30" i="4"/>
  <c r="LT76" i="4"/>
  <c r="GQ51" i="4"/>
  <c r="LH30" i="4"/>
  <c r="IE76" i="4"/>
  <c r="GQ30" i="4"/>
  <c r="BG51" i="4"/>
  <c r="BG30" i="4"/>
  <c r="KO30" i="4"/>
  <c r="AV76" i="4"/>
  <c r="KO51" i="4"/>
  <c r="FX51" i="4"/>
  <c r="HP76" i="4"/>
  <c r="LE76" i="4"/>
  <c r="FX30" i="4"/>
  <c r="JV30" i="4"/>
  <c r="HA76" i="4"/>
  <c r="AN51" i="4"/>
  <c r="FE30" i="4"/>
  <c r="FE51" i="4"/>
  <c r="AN30" i="4"/>
  <c r="AG76" i="4"/>
  <c r="JV51" i="4"/>
  <c r="KP76" i="4"/>
  <c r="KA76" i="4"/>
  <c r="EL51" i="4"/>
  <c r="JC30" i="4"/>
  <c r="U30" i="4"/>
  <c r="GL76" i="4"/>
  <c r="U51" i="4"/>
  <c r="EL30" i="4"/>
  <c r="R76"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<sst xmlns="http://schemas.openxmlformats.org/spreadsheetml/2006/main" count="278" uniqueCount="131">
  <si>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</si>
  <si>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</si>
  <si>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</si>
  <si>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</si>
  <si>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</si>
  <si>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</si>
  <si>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</si>
  <si>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</si>
  <si>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</si>
  <si>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</si>
  <si>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</si>
  <si>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</si>
  <si>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</si>
  <si>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</si>
  <si>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</si>
  <si>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</si>
  <si>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</si>
  <si>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</si>
  <si>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</si>
  <si>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</si>
  <si>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</si>
  <si>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</si>
  <si>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</si>
  <si>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</si>
  <si>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</si>
  <si>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</si>
  <si>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</si>
  <si>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</si>
  <si>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</si>
  <si>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</si>
  <si>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</si>
  <si>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</si>
  <si>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</si>
  <si>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</si>
  <si>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</si>
  <si>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</si>
  <si>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</si>
  <si>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</si>
  <si>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</si>
  <si>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</si>
  <si>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</si>
  <si>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</si>
  <si>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</si>
  <si>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</si>
  <si>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</si>
  <si>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</si>
  <si>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</si>
  <si>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</si>
  <si>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</si>
  <si>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</si>
  <si>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</si>
  <si>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</si>
  <si>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</si>
  <si>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</si>
  <si>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</si>
  <si>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</si>
  <si>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</si>
  <si>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</si>
  <si>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</si>
  <si>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</si>
  <si>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</si>
  <si>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</si>
  <si>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</si>
  <si>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</si>
  <si>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</si>
  <si>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</si>
  <si>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</si>
  <si>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</si>
  <si>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</si>
  <si>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</si>
  <si>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</si>
  <si>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</si>
  <si>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</si>
  <si>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</si>
  <si>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</si>
  <si>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</si>
  <si>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</si>
  <si>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</si>
  <si>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</si>
  <si>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</si>
  <si>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</si>
  <si>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</si>
  <si>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</si>
  <si>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</si>
  <si>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</si>
  <si>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</si>
  <si>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</si>
  <si>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</si>
  <si>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</si>
  <si>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</si>
  <si>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</si>
  <si>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</si>
  <si>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</si>
  <si>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</si>
  <si>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</si>
  <si>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</si>
  <si>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</si>
  <si>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</si>
  <si>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</si>
  <si>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</si>
  <si>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</si>
  <si>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</si>
  <si>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</si>
  <si>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</si>
  <si>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</si>
  <si>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</si>
  <si>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</si>
  <si>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</si>
  <si>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</si>
  <si>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</si>
  <si>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宮津市</t>
  </si>
  <si>
    <t>天橋立駐車場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</si>
  <si>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</si>
  <si>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</si>
  <si>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</si>
  <si>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</si>
  <si>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</si>
  <si>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</si>
  <si>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</si>
  <si>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</si>
  <si>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</si>
  <si>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</si>
  <si>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</si>
  <si>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</si>
  <si>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</si>
  <si>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</si>
  <si>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</si>
  <si>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特記事項なし</t>
    <phoneticPr fontId="5"/>
  </si>
  <si>
    <t>　全体的に落ち込んではいるが、安定した経営状況は維持できており、公共駐車場としての役割は果たしている。他類似施設と比較するとコロナ禍からの回復より経営悪化の方にたどっていることから、来年以降の数字の動向に着目していく。</t>
    <rPh sb="51" eb="52">
      <t>ホカ</t>
    </rPh>
    <rPh sb="52" eb="54">
      <t>ルイジ</t>
    </rPh>
    <rPh sb="54" eb="56">
      <t>シセツ</t>
    </rPh>
    <rPh sb="57" eb="59">
      <t>ヒカク</t>
    </rPh>
    <rPh sb="65" eb="66">
      <t>カ</t>
    </rPh>
    <rPh sb="69" eb="71">
      <t>カイフク</t>
    </rPh>
    <rPh sb="73" eb="75">
      <t>ケイエイ</t>
    </rPh>
    <rPh sb="75" eb="77">
      <t>アッカ</t>
    </rPh>
    <rPh sb="78" eb="79">
      <t>ホウ</t>
    </rPh>
    <rPh sb="91" eb="93">
      <t>ライネン</t>
    </rPh>
    <rPh sb="93" eb="95">
      <t>イコウ</t>
    </rPh>
    <rPh sb="96" eb="98">
      <t>スウジ</t>
    </rPh>
    <rPh sb="99" eb="101">
      <t>ドウコウ</t>
    </rPh>
    <rPh sb="102" eb="104">
      <t>チャクモク</t>
    </rPh>
    <phoneticPr fontId="5"/>
  </si>
  <si>
    <t>　収益的収支比率は対前年比約64％、類似施設平均については約88％となっており、類似施設平均と比較すると新型コロナウイルスの影響を受けたと考える。また、売上高GOPに着目すると、当駐車場は前年度に比べ約58％であり、類似施設平均においては約154％であることから、コロナ禍からの回復(脱却)が遅れていることが考えられる。</t>
    <rPh sb="52" eb="54">
      <t>シンガタ</t>
    </rPh>
    <rPh sb="62" eb="64">
      <t>エイキョウ</t>
    </rPh>
    <rPh sb="65" eb="66">
      <t>ウ</t>
    </rPh>
    <rPh sb="69" eb="70">
      <t>カンガ</t>
    </rPh>
    <rPh sb="100" eb="101">
      <t>ヤク</t>
    </rPh>
    <rPh sb="135" eb="136">
      <t>カ</t>
    </rPh>
    <rPh sb="139" eb="141">
      <t>カイフク</t>
    </rPh>
    <rPh sb="142" eb="144">
      <t>ダッキャク</t>
    </rPh>
    <rPh sb="146" eb="147">
      <t>オク</t>
    </rPh>
    <rPh sb="154" eb="155">
      <t>カンガ</t>
    </rPh>
    <phoneticPr fontId="5"/>
  </si>
  <si>
    <t>　稼働率に着目してみると、当駐車場では対前年比約69％に対して、類似施設平均では約112％となっており、類似施設より稼働率が低かったことが窺える。全国旅行（県民・府民）支援割、市独自観光誘客キャンペーン実施等を行っているものの回復には至っていない状況。</t>
    <rPh sb="40" eb="41">
      <t>ヤク</t>
    </rPh>
    <rPh sb="69" eb="70">
      <t>ウカガ</t>
    </rPh>
    <rPh sb="73" eb="75">
      <t>ゼンコク</t>
    </rPh>
    <rPh sb="75" eb="77">
      <t>リョコウ</t>
    </rPh>
    <rPh sb="78" eb="80">
      <t>ケンミン</t>
    </rPh>
    <rPh sb="81" eb="83">
      <t>フミン</t>
    </rPh>
    <rPh sb="84" eb="86">
      <t>シエン</t>
    </rPh>
    <rPh sb="86" eb="87">
      <t>ワリ</t>
    </rPh>
    <rPh sb="103" eb="104">
      <t>トウ</t>
    </rPh>
    <rPh sb="105" eb="106">
      <t>オコナ</t>
    </rPh>
    <rPh sb="113" eb="115">
      <t>カイフク</t>
    </rPh>
    <rPh sb="117" eb="118">
      <t>イタ</t>
    </rPh>
    <rPh sb="123" eb="12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</si>
</sst>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250.7</c:v>
                </c:pt>
                <c:pt idx="1">
                  <c:v>243.3</c:v>
                </c:pt>
                <c:pt idx="2">
                  <c:v>320.10000000000002</c:v>
                </c:pt>
                <c:pt idx="3">
                  <c:v>233</c:v>
                </c:pt>
                <c:pt idx="4">
                  <c:v>149.9</c:v>
                </c:pt>
              </c:numCache>
            </c:numRef>
          </c:val>
          <c:extLst>
            <c:ext xmlns:c16="http://schemas.microsoft.com/office/drawing/2014/chart" uri="{C3380CC4-5D6E-409C-BE32-E72D297353CC}">
              <c16:uniqueId val="{00000000-23FE-4710-9205-8ACF80C58A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3FE-4710-9205-8ACF80C58A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8F-4976-8256-466F2EFC1B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B08F-4976-8256-466F2EFC1B1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1CE-468E-B6CC-ECC386E8BE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1CE-468E-B6CC-ECC386E8BE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66A-4135-A65F-935158BA850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6A-4135-A65F-935158BA850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99-4F09-900A-9B0BCB8924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399-4F09-900A-9B0BCB8924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F47-45B6-AE69-7109F6CF5EB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F47-45B6-AE69-7109F6CF5EB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c:v>
                </c:pt>
                <c:pt idx="1">
                  <c:v>20.100000000000001</c:v>
                </c:pt>
                <c:pt idx="2">
                  <c:v>24.6</c:v>
                </c:pt>
                <c:pt idx="3">
                  <c:v>13.7</c:v>
                </c:pt>
                <c:pt idx="4">
                  <c:v>9.5</c:v>
                </c:pt>
              </c:numCache>
            </c:numRef>
          </c:val>
          <c:extLst>
            <c:ext xmlns:c16="http://schemas.microsoft.com/office/drawing/2014/chart" uri="{C3380CC4-5D6E-409C-BE32-E72D297353CC}">
              <c16:uniqueId val="{00000000-DA26-4A0F-8D24-D73CFE7EFB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A26-4A0F-8D24-D73CFE7EFBD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60.1</c:v>
                </c:pt>
                <c:pt idx="1">
                  <c:v>58.9</c:v>
                </c:pt>
                <c:pt idx="2">
                  <c:v>68.8</c:v>
                </c:pt>
                <c:pt idx="3">
                  <c:v>57.1</c:v>
                </c:pt>
                <c:pt idx="4">
                  <c:v>33.299999999999997</c:v>
                </c:pt>
              </c:numCache>
            </c:numRef>
          </c:val>
          <c:extLst>
            <c:ext xmlns:c16="http://schemas.microsoft.com/office/drawing/2014/chart" uri="{C3380CC4-5D6E-409C-BE32-E72D297353CC}">
              <c16:uniqueId val="{00000000-AB1B-45DA-A28A-FD21362924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B1B-45DA-A28A-FD213629247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6130</c:v>
                </c:pt>
                <c:pt idx="1">
                  <c:v>5777</c:v>
                </c:pt>
                <c:pt idx="2">
                  <c:v>8230</c:v>
                </c:pt>
                <c:pt idx="3">
                  <c:v>4755</c:v>
                </c:pt>
                <c:pt idx="4">
                  <c:v>2168</c:v>
                </c:pt>
              </c:numCache>
            </c:numRef>
          </c:val>
          <c:extLst>
            <c:ext xmlns:c16="http://schemas.microsoft.com/office/drawing/2014/chart" uri="{C3380CC4-5D6E-409C-BE32-E72D297353CC}">
              <c16:uniqueId val="{00000000-574D-41DF-94F8-A9471033F28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74D-41DF-94F8-A9471033F28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OH39" sqref="OH3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京都府宮津市　天橋立駐車場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8000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285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250.7</v>
      </c>
      <c r="V31" s="116"/>
      <c r="W31" s="116"/>
      <c r="X31" s="116"/>
      <c r="Y31" s="116"/>
      <c r="Z31" s="116"/>
      <c r="AA31" s="116"/>
      <c r="AB31" s="116"/>
      <c r="AC31" s="116"/>
      <c r="AD31" s="116"/>
      <c r="AE31" s="116"/>
      <c r="AF31" s="116"/>
      <c r="AG31" s="116"/>
      <c r="AH31" s="116"/>
      <c r="AI31" s="116"/>
      <c r="AJ31" s="116"/>
      <c r="AK31" s="116"/>
      <c r="AL31" s="116"/>
      <c r="AM31" s="116"/>
      <c r="AN31" s="116">
        <f>データ!Z7</f>
        <v>243.3</v>
      </c>
      <c r="AO31" s="116"/>
      <c r="AP31" s="116"/>
      <c r="AQ31" s="116"/>
      <c r="AR31" s="116"/>
      <c r="AS31" s="116"/>
      <c r="AT31" s="116"/>
      <c r="AU31" s="116"/>
      <c r="AV31" s="116"/>
      <c r="AW31" s="116"/>
      <c r="AX31" s="116"/>
      <c r="AY31" s="116"/>
      <c r="AZ31" s="116"/>
      <c r="BA31" s="116"/>
      <c r="BB31" s="116"/>
      <c r="BC31" s="116"/>
      <c r="BD31" s="116"/>
      <c r="BE31" s="116"/>
      <c r="BF31" s="116"/>
      <c r="BG31" s="116">
        <f>データ!AA7</f>
        <v>320.10000000000002</v>
      </c>
      <c r="BH31" s="116"/>
      <c r="BI31" s="116"/>
      <c r="BJ31" s="116"/>
      <c r="BK31" s="116"/>
      <c r="BL31" s="116"/>
      <c r="BM31" s="116"/>
      <c r="BN31" s="116"/>
      <c r="BO31" s="116"/>
      <c r="BP31" s="116"/>
      <c r="BQ31" s="116"/>
      <c r="BR31" s="116"/>
      <c r="BS31" s="116"/>
      <c r="BT31" s="116"/>
      <c r="BU31" s="116"/>
      <c r="BV31" s="116"/>
      <c r="BW31" s="116"/>
      <c r="BX31" s="116"/>
      <c r="BY31" s="116"/>
      <c r="BZ31" s="116">
        <f>データ!AB7</f>
        <v>233</v>
      </c>
      <c r="CA31" s="116"/>
      <c r="CB31" s="116"/>
      <c r="CC31" s="116"/>
      <c r="CD31" s="116"/>
      <c r="CE31" s="116"/>
      <c r="CF31" s="116"/>
      <c r="CG31" s="116"/>
      <c r="CH31" s="116"/>
      <c r="CI31" s="116"/>
      <c r="CJ31" s="116"/>
      <c r="CK31" s="116"/>
      <c r="CL31" s="116"/>
      <c r="CM31" s="116"/>
      <c r="CN31" s="116"/>
      <c r="CO31" s="116"/>
      <c r="CP31" s="116"/>
      <c r="CQ31" s="116"/>
      <c r="CR31" s="116"/>
      <c r="CS31" s="116">
        <f>データ!AC7</f>
        <v>149.9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21</v>
      </c>
      <c r="JD31" s="111"/>
      <c r="JE31" s="111"/>
      <c r="JF31" s="111"/>
      <c r="JG31" s="111"/>
      <c r="JH31" s="111"/>
      <c r="JI31" s="111"/>
      <c r="JJ31" s="111"/>
      <c r="JK31" s="111"/>
      <c r="JL31" s="111"/>
      <c r="JM31" s="111"/>
      <c r="JN31" s="111"/>
      <c r="JO31" s="111"/>
      <c r="JP31" s="111"/>
      <c r="JQ31" s="111"/>
      <c r="JR31" s="111"/>
      <c r="JS31" s="111"/>
      <c r="JT31" s="111"/>
      <c r="JU31" s="112"/>
      <c r="JV31" s="110">
        <f>データ!DL7</f>
        <v>20.100000000000001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24.6</v>
      </c>
      <c r="KP31" s="111"/>
      <c r="KQ31" s="111"/>
      <c r="KR31" s="111"/>
      <c r="KS31" s="111"/>
      <c r="KT31" s="111"/>
      <c r="KU31" s="111"/>
      <c r="KV31" s="111"/>
      <c r="KW31" s="111"/>
      <c r="KX31" s="111"/>
      <c r="KY31" s="111"/>
      <c r="KZ31" s="111"/>
      <c r="LA31" s="111"/>
      <c r="LB31" s="111"/>
      <c r="LC31" s="111"/>
      <c r="LD31" s="111"/>
      <c r="LE31" s="111"/>
      <c r="LF31" s="111"/>
      <c r="LG31" s="112"/>
      <c r="LH31" s="110">
        <f>データ!DN7</f>
        <v>13.7</v>
      </c>
      <c r="LI31" s="111"/>
      <c r="LJ31" s="111"/>
      <c r="LK31" s="111"/>
      <c r="LL31" s="111"/>
      <c r="LM31" s="111"/>
      <c r="LN31" s="111"/>
      <c r="LO31" s="111"/>
      <c r="LP31" s="111"/>
      <c r="LQ31" s="111"/>
      <c r="LR31" s="111"/>
      <c r="LS31" s="111"/>
      <c r="LT31" s="111"/>
      <c r="LU31" s="111"/>
      <c r="LV31" s="111"/>
      <c r="LW31" s="111"/>
      <c r="LX31" s="111"/>
      <c r="LY31" s="111"/>
      <c r="LZ31" s="112"/>
      <c r="MA31" s="110">
        <f>データ!DO7</f>
        <v>9.5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60.1</v>
      </c>
      <c r="EM52" s="116"/>
      <c r="EN52" s="116"/>
      <c r="EO52" s="116"/>
      <c r="EP52" s="116"/>
      <c r="EQ52" s="116"/>
      <c r="ER52" s="116"/>
      <c r="ES52" s="116"/>
      <c r="ET52" s="116"/>
      <c r="EU52" s="116"/>
      <c r="EV52" s="116"/>
      <c r="EW52" s="116"/>
      <c r="EX52" s="116"/>
      <c r="EY52" s="116"/>
      <c r="EZ52" s="116"/>
      <c r="FA52" s="116"/>
      <c r="FB52" s="116"/>
      <c r="FC52" s="116"/>
      <c r="FD52" s="116"/>
      <c r="FE52" s="116">
        <f>データ!BG7</f>
        <v>58.9</v>
      </c>
      <c r="FF52" s="116"/>
      <c r="FG52" s="116"/>
      <c r="FH52" s="116"/>
      <c r="FI52" s="116"/>
      <c r="FJ52" s="116"/>
      <c r="FK52" s="116"/>
      <c r="FL52" s="116"/>
      <c r="FM52" s="116"/>
      <c r="FN52" s="116"/>
      <c r="FO52" s="116"/>
      <c r="FP52" s="116"/>
      <c r="FQ52" s="116"/>
      <c r="FR52" s="116"/>
      <c r="FS52" s="116"/>
      <c r="FT52" s="116"/>
      <c r="FU52" s="116"/>
      <c r="FV52" s="116"/>
      <c r="FW52" s="116"/>
      <c r="FX52" s="116">
        <f>データ!BH7</f>
        <v>68.8</v>
      </c>
      <c r="FY52" s="116"/>
      <c r="FZ52" s="116"/>
      <c r="GA52" s="116"/>
      <c r="GB52" s="116"/>
      <c r="GC52" s="116"/>
      <c r="GD52" s="116"/>
      <c r="GE52" s="116"/>
      <c r="GF52" s="116"/>
      <c r="GG52" s="116"/>
      <c r="GH52" s="116"/>
      <c r="GI52" s="116"/>
      <c r="GJ52" s="116"/>
      <c r="GK52" s="116"/>
      <c r="GL52" s="116"/>
      <c r="GM52" s="116"/>
      <c r="GN52" s="116"/>
      <c r="GO52" s="116"/>
      <c r="GP52" s="116"/>
      <c r="GQ52" s="116">
        <f>データ!BI7</f>
        <v>57.1</v>
      </c>
      <c r="GR52" s="116"/>
      <c r="GS52" s="116"/>
      <c r="GT52" s="116"/>
      <c r="GU52" s="116"/>
      <c r="GV52" s="116"/>
      <c r="GW52" s="116"/>
      <c r="GX52" s="116"/>
      <c r="GY52" s="116"/>
      <c r="GZ52" s="116"/>
      <c r="HA52" s="116"/>
      <c r="HB52" s="116"/>
      <c r="HC52" s="116"/>
      <c r="HD52" s="116"/>
      <c r="HE52" s="116"/>
      <c r="HF52" s="116"/>
      <c r="HG52" s="116"/>
      <c r="HH52" s="116"/>
      <c r="HI52" s="116"/>
      <c r="HJ52" s="116">
        <f>データ!BJ7</f>
        <v>33.299999999999997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6130</v>
      </c>
      <c r="JD52" s="120"/>
      <c r="JE52" s="120"/>
      <c r="JF52" s="120"/>
      <c r="JG52" s="120"/>
      <c r="JH52" s="120"/>
      <c r="JI52" s="120"/>
      <c r="JJ52" s="120"/>
      <c r="JK52" s="120"/>
      <c r="JL52" s="120"/>
      <c r="JM52" s="120"/>
      <c r="JN52" s="120"/>
      <c r="JO52" s="120"/>
      <c r="JP52" s="120"/>
      <c r="JQ52" s="120"/>
      <c r="JR52" s="120"/>
      <c r="JS52" s="120"/>
      <c r="JT52" s="120"/>
      <c r="JU52" s="120"/>
      <c r="JV52" s="120">
        <f>データ!BR7</f>
        <v>5777</v>
      </c>
      <c r="JW52" s="120"/>
      <c r="JX52" s="120"/>
      <c r="JY52" s="120"/>
      <c r="JZ52" s="120"/>
      <c r="KA52" s="120"/>
      <c r="KB52" s="120"/>
      <c r="KC52" s="120"/>
      <c r="KD52" s="120"/>
      <c r="KE52" s="120"/>
      <c r="KF52" s="120"/>
      <c r="KG52" s="120"/>
      <c r="KH52" s="120"/>
      <c r="KI52" s="120"/>
      <c r="KJ52" s="120"/>
      <c r="KK52" s="120"/>
      <c r="KL52" s="120"/>
      <c r="KM52" s="120"/>
      <c r="KN52" s="120"/>
      <c r="KO52" s="120">
        <f>データ!BS7</f>
        <v>8230</v>
      </c>
      <c r="KP52" s="120"/>
      <c r="KQ52" s="120"/>
      <c r="KR52" s="120"/>
      <c r="KS52" s="120"/>
      <c r="KT52" s="120"/>
      <c r="KU52" s="120"/>
      <c r="KV52" s="120"/>
      <c r="KW52" s="120"/>
      <c r="KX52" s="120"/>
      <c r="KY52" s="120"/>
      <c r="KZ52" s="120"/>
      <c r="LA52" s="120"/>
      <c r="LB52" s="120"/>
      <c r="LC52" s="120"/>
      <c r="LD52" s="120"/>
      <c r="LE52" s="120"/>
      <c r="LF52" s="120"/>
      <c r="LG52" s="120"/>
      <c r="LH52" s="120">
        <f>データ!BT7</f>
        <v>4755</v>
      </c>
      <c r="LI52" s="120"/>
      <c r="LJ52" s="120"/>
      <c r="LK52" s="120"/>
      <c r="LL52" s="120"/>
      <c r="LM52" s="120"/>
      <c r="LN52" s="120"/>
      <c r="LO52" s="120"/>
      <c r="LP52" s="120"/>
      <c r="LQ52" s="120"/>
      <c r="LR52" s="120"/>
      <c r="LS52" s="120"/>
      <c r="LT52" s="120"/>
      <c r="LU52" s="120"/>
      <c r="LV52" s="120"/>
      <c r="LW52" s="120"/>
      <c r="LX52" s="120"/>
      <c r="LY52" s="120"/>
      <c r="LZ52" s="120"/>
      <c r="MA52" s="120">
        <f>データ!BU7</f>
        <v>2168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116499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ngKbuH96hgsUgH/BjTx3MXP/033tgIvmAUO69BFifXlqufpZaBDny5zcL4BdQe16Ux8fAYad4hmaMZ155oWEw==" saltValue="0Hlb+WLVgnMlXrJgxz6AW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101</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102</v>
      </c>
      <c r="BS5" s="47" t="s">
        <v>91</v>
      </c>
      <c r="BT5" s="47" t="s">
        <v>92</v>
      </c>
      <c r="BU5" s="47" t="s">
        <v>93</v>
      </c>
      <c r="BV5" s="47" t="s">
        <v>94</v>
      </c>
      <c r="BW5" s="47" t="s">
        <v>95</v>
      </c>
      <c r="BX5" s="47" t="s">
        <v>96</v>
      </c>
      <c r="BY5" s="47" t="s">
        <v>97</v>
      </c>
      <c r="BZ5" s="47" t="s">
        <v>98</v>
      </c>
      <c r="CA5" s="47" t="s">
        <v>99</v>
      </c>
      <c r="CB5" s="47" t="s">
        <v>100</v>
      </c>
      <c r="CC5" s="47" t="s">
        <v>103</v>
      </c>
      <c r="CD5" s="47" t="s">
        <v>91</v>
      </c>
      <c r="CE5" s="47" t="s">
        <v>104</v>
      </c>
      <c r="CF5" s="47" t="s">
        <v>93</v>
      </c>
      <c r="CG5" s="47" t="s">
        <v>94</v>
      </c>
      <c r="CH5" s="47" t="s">
        <v>95</v>
      </c>
      <c r="CI5" s="47" t="s">
        <v>96</v>
      </c>
      <c r="CJ5" s="47" t="s">
        <v>97</v>
      </c>
      <c r="CK5" s="47" t="s">
        <v>98</v>
      </c>
      <c r="CL5" s="47" t="s">
        <v>99</v>
      </c>
      <c r="CM5" s="145"/>
      <c r="CN5" s="145"/>
      <c r="CO5" s="47" t="s">
        <v>100</v>
      </c>
      <c r="CP5" s="47" t="s">
        <v>90</v>
      </c>
      <c r="CQ5" s="47" t="s">
        <v>91</v>
      </c>
      <c r="CR5" s="47" t="s">
        <v>92</v>
      </c>
      <c r="CS5" s="47" t="s">
        <v>93</v>
      </c>
      <c r="CT5" s="47" t="s">
        <v>94</v>
      </c>
      <c r="CU5" s="47" t="s">
        <v>95</v>
      </c>
      <c r="CV5" s="47" t="s">
        <v>96</v>
      </c>
      <c r="CW5" s="47" t="s">
        <v>97</v>
      </c>
      <c r="CX5" s="47" t="s">
        <v>98</v>
      </c>
      <c r="CY5" s="47" t="s">
        <v>99</v>
      </c>
      <c r="CZ5" s="47" t="s">
        <v>100</v>
      </c>
      <c r="DA5" s="47" t="s">
        <v>102</v>
      </c>
      <c r="DB5" s="47" t="s">
        <v>91</v>
      </c>
      <c r="DC5" s="47" t="s">
        <v>92</v>
      </c>
      <c r="DD5" s="47" t="s">
        <v>93</v>
      </c>
      <c r="DE5" s="47" t="s">
        <v>94</v>
      </c>
      <c r="DF5" s="47" t="s">
        <v>95</v>
      </c>
      <c r="DG5" s="47" t="s">
        <v>96</v>
      </c>
      <c r="DH5" s="47" t="s">
        <v>97</v>
      </c>
      <c r="DI5" s="47" t="s">
        <v>98</v>
      </c>
      <c r="DJ5" s="47" t="s">
        <v>35</v>
      </c>
      <c r="DK5" s="47" t="s">
        <v>100</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105</v>
      </c>
      <c r="B6" s="48">
        <f>B8</f>
        <v>2021</v>
      </c>
      <c r="C6" s="48">
        <f t="shared" ref="C6:X6" si="1">C8</f>
        <v>262056</v>
      </c>
      <c r="D6" s="48">
        <f t="shared" si="1"/>
        <v>47</v>
      </c>
      <c r="E6" s="48">
        <f t="shared" si="1"/>
        <v>14</v>
      </c>
      <c r="F6" s="48">
        <f t="shared" si="1"/>
        <v>0</v>
      </c>
      <c r="G6" s="48">
        <f t="shared" si="1"/>
        <v>1</v>
      </c>
      <c r="H6" s="48" t="str">
        <f>SUBSTITUTE(H8,"　","")</f>
        <v>京都府宮津市</v>
      </c>
      <c r="I6" s="48" t="str">
        <f t="shared" si="1"/>
        <v>天橋立駐車場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21</v>
      </c>
      <c r="S6" s="50" t="str">
        <f t="shared" si="1"/>
        <v>商業施設</v>
      </c>
      <c r="T6" s="50" t="str">
        <f t="shared" si="1"/>
        <v>無</v>
      </c>
      <c r="U6" s="51">
        <f t="shared" si="1"/>
        <v>8000</v>
      </c>
      <c r="V6" s="51">
        <f t="shared" si="1"/>
        <v>285</v>
      </c>
      <c r="W6" s="51">
        <f t="shared" si="1"/>
        <v>1500</v>
      </c>
      <c r="X6" s="50" t="str">
        <f t="shared" si="1"/>
        <v>無</v>
      </c>
      <c r="Y6" s="52">
        <f>IF(Y8="-",NA(),Y8)</f>
        <v>250.7</v>
      </c>
      <c r="Z6" s="52">
        <f t="shared" ref="Z6:AH6" si="2">IF(Z8="-",NA(),Z8)</f>
        <v>243.3</v>
      </c>
      <c r="AA6" s="52">
        <f t="shared" si="2"/>
        <v>320.10000000000002</v>
      </c>
      <c r="AB6" s="52">
        <f t="shared" si="2"/>
        <v>233</v>
      </c>
      <c r="AC6" s="52">
        <f t="shared" si="2"/>
        <v>149.9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60.1</v>
      </c>
      <c r="BG6" s="52">
        <f t="shared" ref="BG6:BO6" si="5">IF(BG8="-",NA(),BG8)</f>
        <v>58.9</v>
      </c>
      <c r="BH6" s="52">
        <f t="shared" si="5"/>
        <v>68.8</v>
      </c>
      <c r="BI6" s="52">
        <f t="shared" si="5"/>
        <v>57.1</v>
      </c>
      <c r="BJ6" s="52">
        <f t="shared" si="5"/>
        <v>33.299999999999997</v>
      </c>
      <c r="BK6" s="52">
        <f t="shared" si="5"/>
        <v>38.299999999999997</v>
      </c>
      <c r="BL6" s="52">
        <f t="shared" si="5"/>
        <v>30.4</v>
      </c>
      <c r="BM6" s="52">
        <f t="shared" si="5"/>
        <v>33.6</v>
      </c>
      <c r="BN6" s="52">
        <f t="shared" si="5"/>
        <v>-122.5</v>
      </c>
      <c r="BO6" s="52">
        <f t="shared" si="5"/>
        <v>8.5</v>
      </c>
      <c r="BP6" s="49" t="str">
        <f>IF(BP8="-","",IF(BP8="-","【-】","【"&amp;SUBSTITUTE(TEXT(BP8,"#,##0.0"),"-","△")&amp;"】"))</f>
        <v>【0.8】</v>
      </c>
      <c r="BQ6" s="53">
        <f>IF(BQ8="-",NA(),BQ8)</f>
        <v>6130</v>
      </c>
      <c r="BR6" s="53">
        <f t="shared" ref="BR6:BZ6" si="6">IF(BR8="-",NA(),BR8)</f>
        <v>5777</v>
      </c>
      <c r="BS6" s="53">
        <f t="shared" si="6"/>
        <v>8230</v>
      </c>
      <c r="BT6" s="53">
        <f t="shared" si="6"/>
        <v>4755</v>
      </c>
      <c r="BU6" s="53">
        <f t="shared" si="6"/>
        <v>2168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116499</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21</v>
      </c>
      <c r="DL6" s="52">
        <f t="shared" ref="DL6:DT6" si="9">IF(DL8="-",NA(),DL8)</f>
        <v>20.100000000000001</v>
      </c>
      <c r="DM6" s="52">
        <f t="shared" si="9"/>
        <v>24.6</v>
      </c>
      <c r="DN6" s="52">
        <f t="shared" si="9"/>
        <v>13.7</v>
      </c>
      <c r="DO6" s="52">
        <f t="shared" si="9"/>
        <v>9.5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262056</v>
      </c>
      <c r="D7" s="48">
        <f t="shared" si="10"/>
        <v>47</v>
      </c>
      <c r="E7" s="48">
        <f t="shared" si="10"/>
        <v>14</v>
      </c>
      <c r="F7" s="48">
        <f t="shared" si="10"/>
        <v>0</v>
      </c>
      <c r="G7" s="48">
        <f t="shared" si="10"/>
        <v>1</v>
      </c>
      <c r="H7" s="48" t="str">
        <f t="shared" si="10"/>
        <v>京都府　宮津市</v>
      </c>
      <c r="I7" s="48" t="str">
        <f t="shared" si="10"/>
        <v>天橋立駐車場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21</v>
      </c>
      <c r="S7" s="50" t="str">
        <f t="shared" si="10"/>
        <v>商業施設</v>
      </c>
      <c r="T7" s="50" t="str">
        <f t="shared" si="10"/>
        <v>無</v>
      </c>
      <c r="U7" s="51">
        <f t="shared" si="10"/>
        <v>8000</v>
      </c>
      <c r="V7" s="51">
        <f t="shared" si="10"/>
        <v>285</v>
      </c>
      <c r="W7" s="51">
        <f t="shared" si="10"/>
        <v>1500</v>
      </c>
      <c r="X7" s="50" t="str">
        <f t="shared" si="10"/>
        <v>無</v>
      </c>
      <c r="Y7" s="52">
        <f>Y8</f>
        <v>250.7</v>
      </c>
      <c r="Z7" s="52">
        <f t="shared" ref="Z7:AH7" si="11">Z8</f>
        <v>243.3</v>
      </c>
      <c r="AA7" s="52">
        <f t="shared" si="11"/>
        <v>320.10000000000002</v>
      </c>
      <c r="AB7" s="52">
        <f t="shared" si="11"/>
        <v>233</v>
      </c>
      <c r="AC7" s="52">
        <f t="shared" si="11"/>
        <v>149.9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60.1</v>
      </c>
      <c r="BG7" s="52">
        <f t="shared" ref="BG7:BO7" si="14">BG8</f>
        <v>58.9</v>
      </c>
      <c r="BH7" s="52">
        <f t="shared" si="14"/>
        <v>68.8</v>
      </c>
      <c r="BI7" s="52">
        <f t="shared" si="14"/>
        <v>57.1</v>
      </c>
      <c r="BJ7" s="52">
        <f t="shared" si="14"/>
        <v>33.299999999999997</v>
      </c>
      <c r="BK7" s="52">
        <f t="shared" si="14"/>
        <v>38.299999999999997</v>
      </c>
      <c r="BL7" s="52">
        <f t="shared" si="14"/>
        <v>30.4</v>
      </c>
      <c r="BM7" s="52">
        <f t="shared" si="14"/>
        <v>33.6</v>
      </c>
      <c r="BN7" s="52">
        <f t="shared" si="14"/>
        <v>-122.5</v>
      </c>
      <c r="BO7" s="52">
        <f t="shared" si="14"/>
        <v>8.5</v>
      </c>
      <c r="BP7" s="49"/>
      <c r="BQ7" s="53">
        <f>BQ8</f>
        <v>6130</v>
      </c>
      <c r="BR7" s="53">
        <f t="shared" ref="BR7:BZ7" si="15">BR8</f>
        <v>5777</v>
      </c>
      <c r="BS7" s="53">
        <f t="shared" si="15"/>
        <v>8230</v>
      </c>
      <c r="BT7" s="53">
        <f t="shared" si="15"/>
        <v>4755</v>
      </c>
      <c r="BU7" s="53">
        <f t="shared" si="15"/>
        <v>2168</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106</v>
      </c>
      <c r="CL7" s="49"/>
      <c r="CM7" s="51">
        <f>CM8</f>
        <v>116499</v>
      </c>
      <c r="CN7" s="51">
        <f>CN8</f>
        <v>0</v>
      </c>
      <c r="CO7" s="52" t="s">
        <v>109</v>
      </c>
      <c r="CP7" s="52" t="s">
        <v>109</v>
      </c>
      <c r="CQ7" s="52" t="s">
        <v>109</v>
      </c>
      <c r="CR7" s="52" t="s">
        <v>109</v>
      </c>
      <c r="CS7" s="52" t="s">
        <v>109</v>
      </c>
      <c r="CT7" s="52" t="s">
        <v>109</v>
      </c>
      <c r="CU7" s="52" t="s">
        <v>109</v>
      </c>
      <c r="CV7" s="52" t="s">
        <v>109</v>
      </c>
      <c r="CW7" s="52" t="s">
        <v>109</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21</v>
      </c>
      <c r="DL7" s="52">
        <f t="shared" ref="DL7:DT7" si="17">DL8</f>
        <v>20.100000000000001</v>
      </c>
      <c r="DM7" s="52">
        <f t="shared" si="17"/>
        <v>24.6</v>
      </c>
      <c r="DN7" s="52">
        <f t="shared" si="17"/>
        <v>13.7</v>
      </c>
      <c r="DO7" s="52">
        <f t="shared" si="17"/>
        <v>9.5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262056</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21</v>
      </c>
      <c r="S8" s="57" t="s">
        <v>120</v>
      </c>
      <c r="T8" s="57" t="s">
        <v>121</v>
      </c>
      <c r="U8" s="58">
        <v>8000</v>
      </c>
      <c r="V8" s="58">
        <v>285</v>
      </c>
      <c r="W8" s="58">
        <v>1500</v>
      </c>
      <c r="X8" s="57" t="s">
        <v>121</v>
      </c>
      <c r="Y8" s="59">
        <v>250.7</v>
      </c>
      <c r="Z8" s="59">
        <v>243.3</v>
      </c>
      <c r="AA8" s="59">
        <v>320.10000000000002</v>
      </c>
      <c r="AB8" s="59">
        <v>233</v>
      </c>
      <c r="AC8" s="59">
        <v>149.9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60.1</v>
      </c>
      <c r="BG8" s="59">
        <v>58.9</v>
      </c>
      <c r="BH8" s="59">
        <v>68.8</v>
      </c>
      <c r="BI8" s="59">
        <v>57.1</v>
      </c>
      <c r="BJ8" s="59">
        <v>33.299999999999997</v>
      </c>
      <c r="BK8" s="59">
        <v>38.299999999999997</v>
      </c>
      <c r="BL8" s="59">
        <v>30.4</v>
      </c>
      <c r="BM8" s="59">
        <v>33.6</v>
      </c>
      <c r="BN8" s="59">
        <v>-122.5</v>
      </c>
      <c r="BO8" s="59">
        <v>8.5</v>
      </c>
      <c r="BP8" s="56">
        <v>0.8</v>
      </c>
      <c r="BQ8" s="60">
        <v>6130</v>
      </c>
      <c r="BR8" s="60">
        <v>5777</v>
      </c>
      <c r="BS8" s="60">
        <v>8230</v>
      </c>
      <c r="BT8" s="61">
        <v>4755</v>
      </c>
      <c r="BU8" s="61">
        <v>2168</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116499</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21</v>
      </c>
      <c r="DL8" s="59">
        <v>20.100000000000001</v>
      </c>
      <c r="DM8" s="59">
        <v>24.6</v>
      </c>
      <c r="DN8" s="59">
        <v>13.7</v>
      </c>
      <c r="DO8" s="59">
        <v>9.5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2023-02-15T00:23:55Z</dcterms:modified>
</cp:coreProperties>
</file>