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7建設部\07-06_管理係\05　決算\03　経営比較分析表\R3決算\02.回答\"/>
    </mc:Choice>
  </mc:AlternateContent>
  <workbookProtection workbookAlgorithmName="SHA-512" workbookHashValue="e0+jXRad0AJUiX5+zOKAkWbkuhFU4hY0fnaYfUbkuPHUh+jEXspsyl/jNq4dD4x+mx2CrftTOc/EEatMor010Q==" workbookSaltValue="8UXdS/rr0hweKXA5J87Z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<sst xmlns="http://schemas.openxmlformats.org/spreadsheetml/2006/main" count="228" uniqueCount="113">
  <si>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</si>
  <si>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</si>
  <si>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</si>
  <si>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</si>
  <si>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</si>
  <si>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</si>
  <si>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</si>
  <si>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</si>
  <si>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</si>
  <si>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</si>
  <si>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</si>
  <si>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</si>
  <si>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</si>
  <si>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</si>
  <si>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</si>
  <si>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</si>
  <si>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</si>
  <si>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</si>
  <si>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</si>
  <si>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</si>
  <si>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</si>
  <si>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</si>
  <si>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</si>
  <si>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</si>
  <si>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</si>
  <si>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</si>
  <si>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</si>
  <si>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</si>
  <si>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</si>
  <si>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</si>
  <si>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</si>
  <si>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</si>
  <si>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</si>
  <si>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</si>
  <si>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</si>
  <si>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</si>
  <si>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</si>
  <si>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</si>
  <si>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</si>
  <si>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</si>
  <si>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</si>
  <si>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</si>
  <si>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</si>
  <si>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</si>
  <si>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</si>
  <si>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</si>
  <si>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</si>
  <si>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</si>
  <si>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</si>
  <si>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</si>
  <si>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</si>
  <si>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</si>
  <si>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</si>
  <si>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</si>
  <si>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</si>
  <si>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</si>
  <si>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</si>
  <si>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</si>
  <si>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</si>
  <si>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</si>
  <si>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</si>
  <si>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</si>
  <si>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</si>
  <si>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</si>
  <si>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</si>
  <si>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</si>
  <si>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</si>
  <si>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</si>
  <si>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</si>
  <si>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</si>
  <si>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</si>
  <si>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</si>
  <si>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</si>
  <si>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</si>
  <si>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</si>
  <si>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</si>
  <si>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</si>
  <si>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</si>
  <si>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</si>
  <si>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</si>
  <si>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</si>
  <si>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</si>
  <si>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</si>
  <si>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</si>
  <si>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</si>
  <si>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</si>
  <si>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</si>
  <si>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</si>
  <si>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</si>
  <si>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</si>
  <si>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</si>
  <si>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</si>
  <si>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</si>
  <si>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</si>
  <si>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</si>
  <si>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</si>
  <si>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</si>
  <si>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</si>
  <si>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</si>
  <si>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</si>
  <si>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</si>
  <si>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</si>
  <si>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</si>
  <si>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</si>
  <si>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</si>
  <si>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</si>
  <si>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</si>
  <si>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</si>
  <si>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</si>
  <si>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</si>
  <si>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平成30年度は、簡易水道との経営統合により率が低下したものの、法定耐用年数に近い資産が多いことから上昇傾向にある。今後も施設の長寿命化等により適正な施設状況を維持していく必要がある。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令和3年度は部材の調達が困難であったことと、管路以外の施設の更新に注力したことにより、更新率は低下した。今後は計画的に老朽管の布設替を行っていく予定である。</t>
    <rPh sb="14" eb="16">
      <t>ヘイセイ</t>
    </rPh>
    <rPh sb="18" eb="20">
      <t>ネンド</t>
    </rPh>
    <rPh sb="22" eb="24">
      <t>カンイ</t>
    </rPh>
    <rPh sb="24" eb="26">
      <t>スイドウ</t>
    </rPh>
    <rPh sb="28" eb="30">
      <t>ケイエイ</t>
    </rPh>
    <rPh sb="37" eb="39">
      <t>テイカ</t>
    </rPh>
    <rPh sb="45" eb="47">
      <t>ホウテイ</t>
    </rPh>
    <rPh sb="47" eb="49">
      <t>タイヨウ</t>
    </rPh>
    <rPh sb="49" eb="51">
      <t>ネンスウ</t>
    </rPh>
    <rPh sb="52" eb="53">
      <t>チカ</t>
    </rPh>
    <rPh sb="54" eb="56">
      <t>シサン</t>
    </rPh>
    <rPh sb="57" eb="58">
      <t>オオ</t>
    </rPh>
    <rPh sb="63" eb="65">
      <t>ジョウショウ</t>
    </rPh>
    <rPh sb="65" eb="67">
      <t>ケイコウ</t>
    </rPh>
    <rPh sb="71" eb="73">
      <t>コンゴ</t>
    </rPh>
    <rPh sb="125" eb="127">
      <t>ゾウカ</t>
    </rPh>
    <rPh sb="142" eb="145">
      <t>ケイカクテキ</t>
    </rPh>
    <rPh sb="149" eb="150">
      <t>トウ</t>
    </rPh>
    <rPh sb="151" eb="153">
      <t>ジッシ</t>
    </rPh>
    <rPh sb="157" eb="159">
      <t>ヨテイ</t>
    </rPh>
    <rPh sb="172" eb="174">
      <t>レイワ</t>
    </rPh>
    <rPh sb="175" eb="177">
      <t>ネンド</t>
    </rPh>
    <rPh sb="178" eb="180">
      <t>ブザイ</t>
    </rPh>
    <rPh sb="181" eb="183">
      <t>チョウタツ</t>
    </rPh>
    <rPh sb="184" eb="186">
      <t>コンナン</t>
    </rPh>
    <rPh sb="194" eb="196">
      <t>カンロ</t>
    </rPh>
    <rPh sb="196" eb="198">
      <t>イガイ</t>
    </rPh>
    <rPh sb="199" eb="201">
      <t>シセツ</t>
    </rPh>
    <rPh sb="202" eb="204">
      <t>コウシン</t>
    </rPh>
    <rPh sb="205" eb="207">
      <t>チュウリョク</t>
    </rPh>
    <rPh sb="215" eb="217">
      <t>コウシン</t>
    </rPh>
    <rPh sb="217" eb="218">
      <t>リツ</t>
    </rPh>
    <rPh sb="219" eb="221">
      <t>テイカ</t>
    </rPh>
    <phoneticPr fontId="4"/>
  </si>
  <si>
    <t>　令和2年10月に料金改定を実施し、令和3年度は改定後の料金収入が通年となったことにより、経営状況は改善されている。しかし、給水人口の減少、老朽化施設の更新など、経営を取り巻く環境は非常に厳しくなることが予想されることから、令和元年度に策定した水道事業ビジョンに基づき、費用抑制への取組をさらに進めていくこととしている。</t>
    <rPh sb="18" eb="20">
      <t>レイワ</t>
    </rPh>
    <rPh sb="21" eb="23">
      <t>ネンド</t>
    </rPh>
    <rPh sb="30" eb="32">
      <t>シュウニュウ</t>
    </rPh>
    <rPh sb="45" eb="47">
      <t>ケイエイ</t>
    </rPh>
    <rPh sb="47" eb="49">
      <t>ジョウキョウ</t>
    </rPh>
    <rPh sb="50" eb="52">
      <t>カイゼン</t>
    </rPh>
    <rPh sb="91" eb="93">
      <t>ヒジョウ</t>
    </rPh>
    <rPh sb="102" eb="104">
      <t>ヨソウ</t>
    </rPh>
    <rPh sb="112" eb="114">
      <t>レイワ</t>
    </rPh>
    <rPh sb="114" eb="116">
      <t>ガンネン</t>
    </rPh>
    <rPh sb="116" eb="117">
      <t>ド</t>
    </rPh>
    <rPh sb="118" eb="120">
      <t>サクテイ</t>
    </rPh>
    <phoneticPr fontId="4"/>
  </si>
  <si>
    <t>①経常収支比率
　令和2年10月に料金改定を実施し、改定後の料金収入が通年となったことにより、経常収支比率は上昇している。
③流動比率
　平成30年4月に簡易水道事業と経営統合したことに伴い、100%を下回っていたが、料金改定に伴う給水収益の増により流動比率は改善されている。
④企業債残高対給水収益比率
　基幹浄水場の大規模改修や老朽配水管布設替等の実施により、類似団体と比較すると高い比率で推移しているが、給水収益の増により低下傾向にある。
⑤料金回収率
　簡水統合により100%を下回っていたが、令和２年度に料金改定を実施したため、回収率は改善され、令和3年度は100％を上回った。
⑥給水原価
　簡水統合により類似団体よりも高い水準となっている。今後、更なる投資の効率化や維持管理費の削減等を行う必要がある。
⑦施設利用率
　類似団体と比べると高い水準となっているが、今後も施設の統廃合などによる再構築を図り、更なる効率化を推進する。
⑧有収率
　簡水統合時の平成30年度は、類似団体を下回ったものの、令和元年度以降、上昇傾向にある。今後も引き続き施設の統廃合や老朽管の布設替え等を計画的に実施していく必要がある。</t>
    <rPh sb="26" eb="28">
      <t>カイテイ</t>
    </rPh>
    <rPh sb="28" eb="29">
      <t>ゴ</t>
    </rPh>
    <rPh sb="30" eb="32">
      <t>リョウキン</t>
    </rPh>
    <rPh sb="32" eb="34">
      <t>シュウニュウ</t>
    </rPh>
    <rPh sb="35" eb="37">
      <t>ツウネン</t>
    </rPh>
    <rPh sb="54" eb="56">
      <t>ジョウショウ</t>
    </rPh>
    <rPh sb="109" eb="111">
      <t>リョウキン</t>
    </rPh>
    <rPh sb="111" eb="113">
      <t>カイテイ</t>
    </rPh>
    <rPh sb="114" eb="115">
      <t>トモナ</t>
    </rPh>
    <rPh sb="121" eb="122">
      <t>ゾウ</t>
    </rPh>
    <rPh sb="125" eb="127">
      <t>リュウドウ</t>
    </rPh>
    <rPh sb="127" eb="129">
      <t>ヒリツ</t>
    </rPh>
    <rPh sb="130" eb="132">
      <t>カイゼン</t>
    </rPh>
    <rPh sb="168" eb="170">
      <t>ハイスイ</t>
    </rPh>
    <rPh sb="174" eb="175">
      <t>トウ</t>
    </rPh>
    <rPh sb="205" eb="207">
      <t>キュウスイ</t>
    </rPh>
    <rPh sb="207" eb="209">
      <t>シュウエキ</t>
    </rPh>
    <rPh sb="210" eb="211">
      <t>ゾウ</t>
    </rPh>
    <rPh sb="214" eb="216">
      <t>テイカ</t>
    </rPh>
    <rPh sb="216" eb="218">
      <t>ケイコウ</t>
    </rPh>
    <rPh sb="278" eb="280">
      <t>レイワ</t>
    </rPh>
    <rPh sb="281" eb="283">
      <t>ネンド</t>
    </rPh>
    <rPh sb="289" eb="291">
      <t>ウワマワ</t>
    </rPh>
    <rPh sb="460" eb="462">
      <t>イコウ</t>
    </rPh>
    <rPh sb="463" eb="465">
      <t>ジョウショウ</t>
    </rPh>
    <rPh sb="465" eb="46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</si>
</sst>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1.1399999999999999</c:v>
                </c:pt>
                <c:pt idx="1">
                  <c:v>0.2</c:v>
                </c:pt>
                <c:pt idx="2">
                  <c:v>0.66</c:v>
                </c:pt>
                <c:pt idx="3">
                  <c:v>0.95</c:v>
                </c:pt>
                <c:pt idx="4">
                  <c:v>0.3</c:v>
                </c:pt>
              </c:numCache>
            </c:numRef>
          </c:val>
          <c:extLst>
            <c:ext xmlns:c16="http://schemas.microsoft.com/office/drawing/2014/chart" uri="{C3380CC4-5D6E-409C-BE32-E72D297353CC}">
              <c16:uniqueId val="{00000000-F639-4B52-9CBB-5AF5B187C0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c:v>
                </c:pt>
                <c:pt idx="2">
                  <c:v>0.52</c:v>
                </c:pt>
                <c:pt idx="3">
                  <c:v>0.53</c:v>
                </c:pt>
                <c:pt idx="4">
                  <c:v>0.48</c:v>
                </c:pt>
              </c:numCache>
            </c:numRef>
          </c:val>
          <c:smooth val="0"/>
          <c:extLst>
            <c:ext xmlns:c16="http://schemas.microsoft.com/office/drawing/2014/chart" uri="{C3380CC4-5D6E-409C-BE32-E72D297353CC}">
              <c16:uniqueId val="{00000001-F639-4B52-9CBB-5AF5B187C0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64.58</c:v>
                </c:pt>
                <c:pt idx="1">
                  <c:v>65.569999999999993</c:v>
                </c:pt>
                <c:pt idx="2">
                  <c:v>63.59</c:v>
                </c:pt>
                <c:pt idx="3">
                  <c:v>61.77</c:v>
                </c:pt>
                <c:pt idx="4">
                  <c:v>60.07</c:v>
                </c:pt>
              </c:numCache>
            </c:numRef>
          </c:val>
          <c:extLst>
            <c:ext xmlns:c16="http://schemas.microsoft.com/office/drawing/2014/chart" uri="{C3380CC4-5D6E-409C-BE32-E72D297353CC}">
              <c16:uniqueId val="{00000000-2942-4C3D-876E-DEEAA59582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55.03</c:v>
                </c:pt>
                <c:pt idx="2">
                  <c:v>55.14</c:v>
                </c:pt>
                <c:pt idx="3">
                  <c:v>55.89</c:v>
                </c:pt>
                <c:pt idx="4">
                  <c:v>55.72</c:v>
                </c:pt>
              </c:numCache>
            </c:numRef>
          </c:val>
          <c:smooth val="0"/>
          <c:extLst>
            <c:ext xmlns:c16="http://schemas.microsoft.com/office/drawing/2014/chart" uri="{C3380CC4-5D6E-409C-BE32-E72D297353CC}">
              <c16:uniqueId val="{00000001-2942-4C3D-876E-DEEAA59582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85.61</c:v>
                </c:pt>
                <c:pt idx="1">
                  <c:v>81.7</c:v>
                </c:pt>
                <c:pt idx="2">
                  <c:v>83.41</c:v>
                </c:pt>
                <c:pt idx="3">
                  <c:v>83.48</c:v>
                </c:pt>
                <c:pt idx="4">
                  <c:v>84.4</c:v>
                </c:pt>
              </c:numCache>
            </c:numRef>
          </c:val>
          <c:extLst>
            <c:ext xmlns:c16="http://schemas.microsoft.com/office/drawing/2014/chart" uri="{C3380CC4-5D6E-409C-BE32-E72D297353CC}">
              <c16:uniqueId val="{00000000-97BE-4249-BE94-D185203831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7BE-4249-BE94-D185203831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105.74</c:v>
                </c:pt>
                <c:pt idx="1">
                  <c:v>99.34</c:v>
                </c:pt>
                <c:pt idx="2">
                  <c:v>95.23</c:v>
                </c:pt>
                <c:pt idx="3">
                  <c:v>112.19</c:v>
                </c:pt>
                <c:pt idx="4">
                  <c:v>125.12</c:v>
                </c:pt>
              </c:numCache>
            </c:numRef>
          </c:val>
          <c:extLst>
            <c:ext xmlns:c16="http://schemas.microsoft.com/office/drawing/2014/chart" uri="{C3380CC4-5D6E-409C-BE32-E72D297353CC}">
              <c16:uniqueId val="{00000000-B784-4E3E-B4B1-BA2EF7910E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108.87</c:v>
                </c:pt>
                <c:pt idx="2">
                  <c:v>108.61</c:v>
                </c:pt>
                <c:pt idx="3">
                  <c:v>108.35</c:v>
                </c:pt>
                <c:pt idx="4">
                  <c:v>108.84</c:v>
                </c:pt>
              </c:numCache>
            </c:numRef>
          </c:val>
          <c:smooth val="0"/>
          <c:extLst>
            <c:ext xmlns:c16="http://schemas.microsoft.com/office/drawing/2014/chart" uri="{C3380CC4-5D6E-409C-BE32-E72D297353CC}">
              <c16:uniqueId val="{00000001-B784-4E3E-B4B1-BA2EF7910E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46.82</c:v>
                </c:pt>
                <c:pt idx="1">
                  <c:v>36.99</c:v>
                </c:pt>
                <c:pt idx="2">
                  <c:v>38.590000000000003</c:v>
                </c:pt>
                <c:pt idx="3">
                  <c:v>40.54</c:v>
                </c:pt>
                <c:pt idx="4">
                  <c:v>42.25</c:v>
                </c:pt>
              </c:numCache>
            </c:numRef>
          </c:val>
          <c:extLst>
            <c:ext xmlns:c16="http://schemas.microsoft.com/office/drawing/2014/chart" uri="{C3380CC4-5D6E-409C-BE32-E72D297353CC}">
              <c16:uniqueId val="{00000000-9590-46FB-9451-BF5990EBDB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48.87</c:v>
                </c:pt>
                <c:pt idx="2">
                  <c:v>49.92</c:v>
                </c:pt>
                <c:pt idx="3">
                  <c:v>50.63</c:v>
                </c:pt>
                <c:pt idx="4">
                  <c:v>51.29</c:v>
                </c:pt>
              </c:numCache>
            </c:numRef>
          </c:val>
          <c:smooth val="0"/>
          <c:extLst>
            <c:ext xmlns:c16="http://schemas.microsoft.com/office/drawing/2014/chart" uri="{C3380CC4-5D6E-409C-BE32-E72D297353CC}">
              <c16:uniqueId val="{00000001-9590-46FB-9451-BF5990EBDB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19.07</c:v>
                </c:pt>
                <c:pt idx="1">
                  <c:v>12.26</c:v>
                </c:pt>
                <c:pt idx="2">
                  <c:v>19.010000000000002</c:v>
                </c:pt>
                <c:pt idx="3">
                  <c:v>20.190000000000001</c:v>
                </c:pt>
                <c:pt idx="4">
                  <c:v>20.13</c:v>
                </c:pt>
              </c:numCache>
            </c:numRef>
          </c:val>
          <c:extLst>
            <c:ext xmlns:c16="http://schemas.microsoft.com/office/drawing/2014/chart" uri="{C3380CC4-5D6E-409C-BE32-E72D297353CC}">
              <c16:uniqueId val="{00000000-5955-4799-87ED-12EA953C30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14.85</c:v>
                </c:pt>
                <c:pt idx="2">
                  <c:v>16.88</c:v>
                </c:pt>
                <c:pt idx="3">
                  <c:v>18.28</c:v>
                </c:pt>
                <c:pt idx="4">
                  <c:v>19.61</c:v>
                </c:pt>
              </c:numCache>
            </c:numRef>
          </c:val>
          <c:smooth val="0"/>
          <c:extLst>
            <c:ext xmlns:c16="http://schemas.microsoft.com/office/drawing/2014/chart" uri="{C3380CC4-5D6E-409C-BE32-E72D297353CC}">
              <c16:uniqueId val="{00000001-5955-4799-87ED-12EA953C30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E-45C1-9646-145C64B921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3.16</c:v>
                </c:pt>
                <c:pt idx="2">
                  <c:v>3.59</c:v>
                </c:pt>
                <c:pt idx="3">
                  <c:v>3.98</c:v>
                </c:pt>
                <c:pt idx="4">
                  <c:v>6.02</c:v>
                </c:pt>
              </c:numCache>
            </c:numRef>
          </c:val>
          <c:smooth val="0"/>
          <c:extLst>
            <c:ext xmlns:c16="http://schemas.microsoft.com/office/drawing/2014/chart" uri="{C3380CC4-5D6E-409C-BE32-E72D297353CC}">
              <c16:uniqueId val="{00000001-D4AE-45C1-9646-145C64B921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156.5</c:v>
                </c:pt>
                <c:pt idx="1">
                  <c:v>95.07</c:v>
                </c:pt>
                <c:pt idx="2">
                  <c:v>88.57</c:v>
                </c:pt>
                <c:pt idx="3">
                  <c:v>82.06</c:v>
                </c:pt>
                <c:pt idx="4">
                  <c:v>105.29</c:v>
                </c:pt>
              </c:numCache>
            </c:numRef>
          </c:val>
          <c:extLst>
            <c:ext xmlns:c16="http://schemas.microsoft.com/office/drawing/2014/chart" uri="{C3380CC4-5D6E-409C-BE32-E72D297353CC}">
              <c16:uniqueId val="{00000000-295A-410C-B63E-BDC1802202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369.69</c:v>
                </c:pt>
                <c:pt idx="2">
                  <c:v>379.08</c:v>
                </c:pt>
                <c:pt idx="3">
                  <c:v>367.55</c:v>
                </c:pt>
                <c:pt idx="4">
                  <c:v>378.56</c:v>
                </c:pt>
              </c:numCache>
            </c:numRef>
          </c:val>
          <c:smooth val="0"/>
          <c:extLst>
            <c:ext xmlns:c16="http://schemas.microsoft.com/office/drawing/2014/chart" uri="{C3380CC4-5D6E-409C-BE32-E72D297353CC}">
              <c16:uniqueId val="{00000001-295A-410C-B63E-BDC1802202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721.67</c:v>
                </c:pt>
                <c:pt idx="1">
                  <c:v>999.19</c:v>
                </c:pt>
                <c:pt idx="2">
                  <c:v>997.7</c:v>
                </c:pt>
                <c:pt idx="3">
                  <c:v>944.4</c:v>
                </c:pt>
                <c:pt idx="4">
                  <c:v>778.22</c:v>
                </c:pt>
              </c:numCache>
            </c:numRef>
          </c:val>
          <c:extLst>
            <c:ext xmlns:c16="http://schemas.microsoft.com/office/drawing/2014/chart" uri="{C3380CC4-5D6E-409C-BE32-E72D297353CC}">
              <c16:uniqueId val="{00000000-54FE-47FE-B940-F871AC0E13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402.99</c:v>
                </c:pt>
                <c:pt idx="2">
                  <c:v>398.98</c:v>
                </c:pt>
                <c:pt idx="3">
                  <c:v>418.68</c:v>
                </c:pt>
                <c:pt idx="4">
                  <c:v>395.68</c:v>
                </c:pt>
              </c:numCache>
            </c:numRef>
          </c:val>
          <c:smooth val="0"/>
          <c:extLst>
            <c:ext xmlns:c16="http://schemas.microsoft.com/office/drawing/2014/chart" uri="{C3380CC4-5D6E-409C-BE32-E72D297353CC}">
              <c16:uniqueId val="{00000001-54FE-47FE-B940-F871AC0E13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92.15</c:v>
                </c:pt>
                <c:pt idx="2">
                  <c:v>79.95</c:v>
                </c:pt>
                <c:pt idx="3">
                  <c:v>87.03</c:v>
                </c:pt>
                <c:pt idx="4">
                  <c:v>107.98</c:v>
                </c:pt>
              </c:numCache>
            </c:numRef>
          </c:val>
          <c:extLst>
            <c:ext xmlns:c16="http://schemas.microsoft.com/office/drawing/2014/chart" uri="{C3380CC4-5D6E-409C-BE32-E72D297353CC}">
              <c16:uniqueId val="{00000000-7405-450F-99A8-821E8EB1F3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98.66</c:v>
                </c:pt>
                <c:pt idx="2">
                  <c:v>98.64</c:v>
                </c:pt>
                <c:pt idx="3">
                  <c:v>94.78</c:v>
                </c:pt>
                <c:pt idx="4">
                  <c:v>97.59</c:v>
                </c:pt>
              </c:numCache>
            </c:numRef>
          </c:val>
          <c:smooth val="0"/>
          <c:extLst>
            <c:ext xmlns:c16="http://schemas.microsoft.com/office/drawing/2014/chart" uri="{C3380CC4-5D6E-409C-BE32-E72D297353CC}">
              <c16:uniqueId val="{00000001-7405-450F-99A8-821E8EB1F3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161.51</c:v>
                </c:pt>
                <c:pt idx="1">
                  <c:v>183.27</c:v>
                </c:pt>
                <c:pt idx="2">
                  <c:v>211.85</c:v>
                </c:pt>
                <c:pt idx="3">
                  <c:v>209.25</c:v>
                </c:pt>
                <c:pt idx="4">
                  <c:v>210.43</c:v>
                </c:pt>
              </c:numCache>
            </c:numRef>
          </c:val>
          <c:extLst>
            <c:ext xmlns:c16="http://schemas.microsoft.com/office/drawing/2014/chart" uri="{C3380CC4-5D6E-409C-BE32-E72D297353CC}">
              <c16:uniqueId val="{00000000-65C1-48DC-9F34-B5ACAFE750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178.59</c:v>
                </c:pt>
                <c:pt idx="2">
                  <c:v>178.92</c:v>
                </c:pt>
                <c:pt idx="3">
                  <c:v>181.3</c:v>
                </c:pt>
                <c:pt idx="4">
                  <c:v>181.71</c:v>
                </c:pt>
              </c:numCache>
            </c:numRef>
          </c:val>
          <c:smooth val="0"/>
          <c:extLst>
            <c:ext xmlns:c16="http://schemas.microsoft.com/office/drawing/2014/chart" uri="{C3380CC4-5D6E-409C-BE32-E72D297353CC}">
              <c16:uniqueId val="{00000001-65C1-48DC-9F34-B5ACAFE750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宮津市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17025</v>
      </c>
      <c r="AM8" s="45"/>
      <c r="AN8" s="45"/>
      <c r="AO8" s="45"/>
      <c r="AP8" s="45"/>
      <c r="AQ8" s="45"/>
      <c r="AR8" s="45"/>
      <c r="AS8" s="45"/>
      <c r="AT8" s="46">
        <f>データ!$S$6</f>
        <v>172.74</v>
      </c>
      <c r="AU8" s="47"/>
      <c r="AV8" s="47"/>
      <c r="AW8" s="47"/>
      <c r="AX8" s="47"/>
      <c r="AY8" s="47"/>
      <c r="AZ8" s="47"/>
      <c r="BA8" s="47"/>
      <c r="BB8" s="48">
        <f>データ!$T$6</f>
        <v>98.56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38.04</v>
      </c>
      <c r="J10" s="47"/>
      <c r="K10" s="47"/>
      <c r="L10" s="47"/>
      <c r="M10" s="47"/>
      <c r="N10" s="47"/>
      <c r="O10" s="81"/>
      <c r="P10" s="48">
        <f>データ!$P$6</f>
        <v>99.88</v>
      </c>
      <c r="Q10" s="48"/>
      <c r="R10" s="48"/>
      <c r="S10" s="48"/>
      <c r="T10" s="48"/>
      <c r="U10" s="48"/>
      <c r="V10" s="48"/>
      <c r="W10" s="45">
        <f>データ!$Q$6</f>
        <v>3853</v>
      </c>
      <c r="X10" s="45"/>
      <c r="Y10" s="45"/>
      <c r="Z10" s="45"/>
      <c r="AA10" s="45"/>
      <c r="AB10" s="45"/>
      <c r="AC10" s="45"/>
      <c r="AD10" s="2"/>
      <c r="AE10" s="2"/>
      <c r="AF10" s="2"/>
      <c r="AG10" s="2"/>
      <c r="AH10" s="2"/>
      <c r="AI10" s="2"/>
      <c r="AJ10" s="2"/>
      <c r="AK10" s="2"/>
      <c r="AL10" s="45">
        <f>データ!$U$6</f>
        <v>16938</v>
      </c>
      <c r="AM10" s="45"/>
      <c r="AN10" s="45"/>
      <c r="AO10" s="45"/>
      <c r="AP10" s="45"/>
      <c r="AQ10" s="45"/>
      <c r="AR10" s="45"/>
      <c r="AS10" s="45"/>
      <c r="AT10" s="46">
        <f>データ!$V$6</f>
        <v>16.73</v>
      </c>
      <c r="AU10" s="47"/>
      <c r="AV10" s="47"/>
      <c r="AW10" s="47"/>
      <c r="AX10" s="47"/>
      <c r="AY10" s="47"/>
      <c r="AZ10" s="47"/>
      <c r="BA10" s="47"/>
      <c r="BB10" s="48">
        <f>データ!$W$6</f>
        <v>1012.43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ei3C1QixL4P583IoTPjUyLm44FF3aPQkZwNeHtiWovw3ZDkka5LxW6yjicgT+oaxZ0MCB2E4pHBeluzA5yzeg==" saltValue="/bEL93tI1lZH2VPTAy2O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38.04</v>
      </c>
      <c r="P6" s="21">
        <f t="shared" si="3"/>
        <v>99.88</v>
      </c>
      <c r="Q6" s="21">
        <f t="shared" si="3"/>
        <v>3853</v>
      </c>
      <c r="R6" s="21">
        <f t="shared" si="3"/>
        <v>17025</v>
      </c>
      <c r="S6" s="21">
        <f t="shared" si="3"/>
        <v>172.74</v>
      </c>
      <c r="T6" s="21">
        <f t="shared" si="3"/>
        <v>98.56</v>
      </c>
      <c r="U6" s="21">
        <f t="shared" si="3"/>
        <v>16938</v>
      </c>
      <c r="V6" s="21">
        <f t="shared" si="3"/>
        <v>16.73</v>
      </c>
      <c r="W6" s="21">
        <f t="shared" si="3"/>
        <v>1012.43</v>
      </c>
      <c r="X6" s="22">
        <f>IF(X7="",NA(),X7)</f>
        <v>105.74</v>
      </c>
      <c r="Y6" s="22">
        <f t="shared" ref="Y6:AG6" si="4">IF(Y7="",NA(),Y7)</f>
        <v>99.34</v>
      </c>
      <c r="Z6" s="22">
        <f t="shared" si="4"/>
        <v>95.23</v>
      </c>
      <c r="AA6" s="22">
        <f t="shared" si="4"/>
        <v>112.19</v>
      </c>
      <c r="AB6" s="22">
        <f t="shared" si="4"/>
        <v>125.12</v>
      </c>
      <c r="AC6" s="22">
        <f t="shared" si="4"/>
        <v>110.02</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3.16</v>
      </c>
      <c r="AP6" s="22">
        <f t="shared" si="5"/>
        <v>3.59</v>
      </c>
      <c r="AQ6" s="22">
        <f t="shared" si="5"/>
        <v>3.98</v>
      </c>
      <c r="AR6" s="22">
        <f t="shared" si="5"/>
        <v>6.02</v>
      </c>
      <c r="AS6" s="21" t="str">
        <f>IF(AS7="","",IF(AS7="-","【-】","【"&amp;SUBSTITUTE(TEXT(AS7,"#,##0.00"),"-","△")&amp;"】"))</f>
        <v>【1.30】</v>
      </c>
      <c r="AT6" s="22">
        <f>IF(AT7="",NA(),AT7)</f>
        <v>156.5</v>
      </c>
      <c r="AU6" s="22">
        <f t="shared" ref="AU6:BC6" si="6">IF(AU7="",NA(),AU7)</f>
        <v>95.07</v>
      </c>
      <c r="AV6" s="22">
        <f t="shared" si="6"/>
        <v>88.57</v>
      </c>
      <c r="AW6" s="22">
        <f t="shared" si="6"/>
        <v>82.06</v>
      </c>
      <c r="AX6" s="22">
        <f t="shared" si="6"/>
        <v>105.29</v>
      </c>
      <c r="AY6" s="22">
        <f t="shared" si="6"/>
        <v>355.27</v>
      </c>
      <c r="AZ6" s="22">
        <f t="shared" si="6"/>
        <v>369.69</v>
      </c>
      <c r="BA6" s="22">
        <f t="shared" si="6"/>
        <v>379.08</v>
      </c>
      <c r="BB6" s="22">
        <f t="shared" si="6"/>
        <v>367.55</v>
      </c>
      <c r="BC6" s="22">
        <f t="shared" si="6"/>
        <v>378.56</v>
      </c>
      <c r="BD6" s="21" t="str">
        <f>IF(BD7="","",IF(BD7="-","【-】","【"&amp;SUBSTITUTE(TEXT(BD7,"#,##0.00"),"-","△")&amp;"】"))</f>
        <v>【261.51】</v>
      </c>
      <c r="BE6" s="22">
        <f>IF(BE7="",NA(),BE7)</f>
        <v>721.67</v>
      </c>
      <c r="BF6" s="22">
        <f t="shared" ref="BF6:BN6" si="7">IF(BF7="",NA(),BF7)</f>
        <v>999.19</v>
      </c>
      <c r="BG6" s="22">
        <f t="shared" si="7"/>
        <v>997.7</v>
      </c>
      <c r="BH6" s="22">
        <f t="shared" si="7"/>
        <v>944.4</v>
      </c>
      <c r="BI6" s="22">
        <f t="shared" si="7"/>
        <v>778.22</v>
      </c>
      <c r="BJ6" s="22">
        <f t="shared" si="7"/>
        <v>458.27</v>
      </c>
      <c r="BK6" s="22">
        <f t="shared" si="7"/>
        <v>402.99</v>
      </c>
      <c r="BL6" s="22">
        <f t="shared" si="7"/>
        <v>398.98</v>
      </c>
      <c r="BM6" s="22">
        <f t="shared" si="7"/>
        <v>418.68</v>
      </c>
      <c r="BN6" s="22">
        <f t="shared" si="7"/>
        <v>395.68</v>
      </c>
      <c r="BO6" s="21" t="str">
        <f>IF(BO7="","",IF(BO7="-","【-】","【"&amp;SUBSTITUTE(TEXT(BO7,"#,##0.00"),"-","△")&amp;"】"))</f>
        <v>【265.16】</v>
      </c>
      <c r="BP6" s="22">
        <f>IF(BP7="",NA(),BP7)</f>
        <v>103.03</v>
      </c>
      <c r="BQ6" s="22">
        <f t="shared" ref="BQ6:BY6" si="8">IF(BQ7="",NA(),BQ7)</f>
        <v>92.15</v>
      </c>
      <c r="BR6" s="22">
        <f t="shared" si="8"/>
        <v>79.95</v>
      </c>
      <c r="BS6" s="22">
        <f t="shared" si="8"/>
        <v>87.03</v>
      </c>
      <c r="BT6" s="22">
        <f t="shared" si="8"/>
        <v>107.98</v>
      </c>
      <c r="BU6" s="22">
        <f t="shared" si="8"/>
        <v>96.77</v>
      </c>
      <c r="BV6" s="22">
        <f t="shared" si="8"/>
        <v>98.66</v>
      </c>
      <c r="BW6" s="22">
        <f t="shared" si="8"/>
        <v>98.64</v>
      </c>
      <c r="BX6" s="22">
        <f t="shared" si="8"/>
        <v>94.78</v>
      </c>
      <c r="BY6" s="22">
        <f t="shared" si="8"/>
        <v>97.59</v>
      </c>
      <c r="BZ6" s="21" t="str">
        <f>IF(BZ7="","",IF(BZ7="-","【-】","【"&amp;SUBSTITUTE(TEXT(BZ7,"#,##0.00"),"-","△")&amp;"】"))</f>
        <v>【102.35】</v>
      </c>
      <c r="CA6" s="22">
        <f>IF(CA7="",NA(),CA7)</f>
        <v>161.51</v>
      </c>
      <c r="CB6" s="22">
        <f t="shared" ref="CB6:CJ6" si="9">IF(CB7="",NA(),CB7)</f>
        <v>183.27</v>
      </c>
      <c r="CC6" s="22">
        <f t="shared" si="9"/>
        <v>211.85</v>
      </c>
      <c r="CD6" s="22">
        <f t="shared" si="9"/>
        <v>209.25</v>
      </c>
      <c r="CE6" s="22">
        <f t="shared" si="9"/>
        <v>210.43</v>
      </c>
      <c r="CF6" s="22">
        <f t="shared" si="9"/>
        <v>187.18</v>
      </c>
      <c r="CG6" s="22">
        <f t="shared" si="9"/>
        <v>178.59</v>
      </c>
      <c r="CH6" s="22">
        <f t="shared" si="9"/>
        <v>178.92</v>
      </c>
      <c r="CI6" s="22">
        <f t="shared" si="9"/>
        <v>181.3</v>
      </c>
      <c r="CJ6" s="22">
        <f t="shared" si="9"/>
        <v>181.71</v>
      </c>
      <c r="CK6" s="21" t="str">
        <f>IF(CK7="","",IF(CK7="-","【-】","【"&amp;SUBSTITUTE(TEXT(CK7,"#,##0.00"),"-","△")&amp;"】"))</f>
        <v>【167.74】</v>
      </c>
      <c r="CL6" s="22">
        <f>IF(CL7="",NA(),CL7)</f>
        <v>64.58</v>
      </c>
      <c r="CM6" s="22">
        <f t="shared" ref="CM6:CU6" si="10">IF(CM7="",NA(),CM7)</f>
        <v>65.569999999999993</v>
      </c>
      <c r="CN6" s="22">
        <f t="shared" si="10"/>
        <v>63.59</v>
      </c>
      <c r="CO6" s="22">
        <f t="shared" si="10"/>
        <v>61.77</v>
      </c>
      <c r="CP6" s="22">
        <f t="shared" si="10"/>
        <v>60.07</v>
      </c>
      <c r="CQ6" s="22">
        <f t="shared" si="10"/>
        <v>55.88</v>
      </c>
      <c r="CR6" s="22">
        <f t="shared" si="10"/>
        <v>55.03</v>
      </c>
      <c r="CS6" s="22">
        <f t="shared" si="10"/>
        <v>55.14</v>
      </c>
      <c r="CT6" s="22">
        <f t="shared" si="10"/>
        <v>55.89</v>
      </c>
      <c r="CU6" s="22">
        <f t="shared" si="10"/>
        <v>55.72</v>
      </c>
      <c r="CV6" s="21" t="str">
        <f>IF(CV7="","",IF(CV7="-","【-】","【"&amp;SUBSTITUTE(TEXT(CV7,"#,##0.00"),"-","△")&amp;"】"))</f>
        <v>【60.29】</v>
      </c>
      <c r="CW6" s="22">
        <f>IF(CW7="",NA(),CW7)</f>
        <v>85.61</v>
      </c>
      <c r="CX6" s="22">
        <f t="shared" ref="CX6:DF6" si="11">IF(CX7="",NA(),CX7)</f>
        <v>81.7</v>
      </c>
      <c r="CY6" s="22">
        <f t="shared" si="11"/>
        <v>83.41</v>
      </c>
      <c r="CZ6" s="22">
        <f t="shared" si="11"/>
        <v>83.48</v>
      </c>
      <c r="DA6" s="22">
        <f t="shared" si="11"/>
        <v>84.4</v>
      </c>
      <c r="DB6" s="22">
        <f t="shared" si="11"/>
        <v>80.989999999999995</v>
      </c>
      <c r="DC6" s="22">
        <f t="shared" si="11"/>
        <v>81.900000000000006</v>
      </c>
      <c r="DD6" s="22">
        <f t="shared" si="11"/>
        <v>81.39</v>
      </c>
      <c r="DE6" s="22">
        <f t="shared" si="11"/>
        <v>81.27</v>
      </c>
      <c r="DF6" s="22">
        <f t="shared" si="11"/>
        <v>81.260000000000005</v>
      </c>
      <c r="DG6" s="21" t="str">
        <f>IF(DG7="","",IF(DG7="-","【-】","【"&amp;SUBSTITUTE(TEXT(DG7,"#,##0.00"),"-","△")&amp;"】"))</f>
        <v>【90.12】</v>
      </c>
      <c r="DH6" s="22">
        <f>IF(DH7="",NA(),DH7)</f>
        <v>46.82</v>
      </c>
      <c r="DI6" s="22">
        <f t="shared" ref="DI6:DQ6" si="12">IF(DI7="",NA(),DI7)</f>
        <v>36.99</v>
      </c>
      <c r="DJ6" s="22">
        <f t="shared" si="12"/>
        <v>38.590000000000003</v>
      </c>
      <c r="DK6" s="22">
        <f t="shared" si="12"/>
        <v>40.54</v>
      </c>
      <c r="DL6" s="22">
        <f t="shared" si="12"/>
        <v>42.25</v>
      </c>
      <c r="DM6" s="22">
        <f t="shared" si="12"/>
        <v>46.61</v>
      </c>
      <c r="DN6" s="22">
        <f t="shared" si="12"/>
        <v>48.87</v>
      </c>
      <c r="DO6" s="22">
        <f t="shared" si="12"/>
        <v>49.92</v>
      </c>
      <c r="DP6" s="22">
        <f t="shared" si="12"/>
        <v>50.63</v>
      </c>
      <c r="DQ6" s="22">
        <f t="shared" si="12"/>
        <v>51.29</v>
      </c>
      <c r="DR6" s="21" t="str">
        <f>IF(DR7="","",IF(DR7="-","【-】","【"&amp;SUBSTITUTE(TEXT(DR7,"#,##0.00"),"-","△")&amp;"】"))</f>
        <v>【50.88】</v>
      </c>
      <c r="DS6" s="22">
        <f>IF(DS7="",NA(),DS7)</f>
        <v>19.07</v>
      </c>
      <c r="DT6" s="22">
        <f t="shared" ref="DT6:EB6" si="13">IF(DT7="",NA(),DT7)</f>
        <v>12.26</v>
      </c>
      <c r="DU6" s="22">
        <f t="shared" si="13"/>
        <v>19.010000000000002</v>
      </c>
      <c r="DV6" s="22">
        <f t="shared" si="13"/>
        <v>20.190000000000001</v>
      </c>
      <c r="DW6" s="22">
        <f t="shared" si="13"/>
        <v>20.13</v>
      </c>
      <c r="DX6" s="22">
        <f t="shared" si="13"/>
        <v>10.84</v>
      </c>
      <c r="DY6" s="22">
        <f t="shared" si="13"/>
        <v>14.85</v>
      </c>
      <c r="DZ6" s="22">
        <f t="shared" si="13"/>
        <v>16.88</v>
      </c>
      <c r="EA6" s="22">
        <f t="shared" si="13"/>
        <v>18.28</v>
      </c>
      <c r="EB6" s="22">
        <f t="shared" si="13"/>
        <v>19.61</v>
      </c>
      <c r="EC6" s="21" t="str">
        <f>IF(EC7="","",IF(EC7="-","【-】","【"&amp;SUBSTITUTE(TEXT(EC7,"#,##0.00"),"-","△")&amp;"】"))</f>
        <v>【22.30】</v>
      </c>
      <c r="ED6" s="22">
        <f>IF(ED7="",NA(),ED7)</f>
        <v>1.1399999999999999</v>
      </c>
      <c r="EE6" s="22">
        <f t="shared" ref="EE6:EM6" si="14">IF(EE7="",NA(),EE7)</f>
        <v>0.2</v>
      </c>
      <c r="EF6" s="22">
        <f t="shared" si="14"/>
        <v>0.66</v>
      </c>
      <c r="EG6" s="22">
        <f t="shared" si="14"/>
        <v>0.95</v>
      </c>
      <c r="EH6" s="22">
        <f t="shared" si="14"/>
        <v>0.3</v>
      </c>
      <c r="EI6" s="22">
        <f t="shared" si="14"/>
        <v>0.39</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262056</v>
      </c>
      <c r="D7" s="24">
        <v>46</v>
      </c>
      <c r="E7" s="24">
        <v>1</v>
      </c>
      <c r="F7" s="24">
        <v>0</v>
      </c>
      <c r="G7" s="24">
        <v>1</v>
      </c>
      <c r="H7" s="24" t="s">
        <v>93</v>
      </c>
      <c r="I7" s="24" t="s">
        <v>94</v>
      </c>
      <c r="J7" s="24" t="s">
        <v>95</v>
      </c>
      <c r="K7" s="24" t="s">
        <v>96</v>
      </c>
      <c r="L7" s="24" t="s">
        <v>97</v>
      </c>
      <c r="M7" s="24" t="s">
        <v>98</v>
      </c>
      <c r="N7" s="25" t="s">
        <v>99</v>
      </c>
      <c r="O7" s="25">
        <v>38.04</v>
      </c>
      <c r="P7" s="25">
        <v>99.88</v>
      </c>
      <c r="Q7" s="25">
        <v>3853</v>
      </c>
      <c r="R7" s="25">
        <v>17025</v>
      </c>
      <c r="S7" s="25">
        <v>172.74</v>
      </c>
      <c r="T7" s="25">
        <v>98.56</v>
      </c>
      <c r="U7" s="25">
        <v>16938</v>
      </c>
      <c r="V7" s="25">
        <v>16.73</v>
      </c>
      <c r="W7" s="25">
        <v>1012.43</v>
      </c>
      <c r="X7" s="25">
        <v>105.74</v>
      </c>
      <c r="Y7" s="25">
        <v>99.34</v>
      </c>
      <c r="Z7" s="25">
        <v>95.23</v>
      </c>
      <c r="AA7" s="25">
        <v>112.19</v>
      </c>
      <c r="AB7" s="25">
        <v>125.12</v>
      </c>
      <c r="AC7" s="25">
        <v>110.02</v>
      </c>
      <c r="AD7" s="25">
        <v>108.87</v>
      </c>
      <c r="AE7" s="25">
        <v>108.61</v>
      </c>
      <c r="AF7" s="25">
        <v>108.35</v>
      </c>
      <c r="AG7" s="25">
        <v>108.84</v>
      </c>
      <c r="AH7" s="25">
        <v>111.39</v>
      </c>
      <c r="AI7" s="25">
        <v>0</v>
      </c>
      <c r="AJ7" s="25">
        <v>0</v>
      </c>
      <c r="AK7" s="25">
        <v>0</v>
      </c>
      <c r="AL7" s="25">
        <v>0</v>
      </c>
      <c r="AM7" s="25">
        <v>0</v>
      </c>
      <c r="AN7" s="25">
        <v>7.31</v>
      </c>
      <c r="AO7" s="25">
        <v>3.16</v>
      </c>
      <c r="AP7" s="25">
        <v>3.59</v>
      </c>
      <c r="AQ7" s="25">
        <v>3.98</v>
      </c>
      <c r="AR7" s="25">
        <v>6.02</v>
      </c>
      <c r="AS7" s="25">
        <v>1.3</v>
      </c>
      <c r="AT7" s="25">
        <v>156.5</v>
      </c>
      <c r="AU7" s="25">
        <v>95.07</v>
      </c>
      <c r="AV7" s="25">
        <v>88.57</v>
      </c>
      <c r="AW7" s="25">
        <v>82.06</v>
      </c>
      <c r="AX7" s="25">
        <v>105.29</v>
      </c>
      <c r="AY7" s="25">
        <v>355.27</v>
      </c>
      <c r="AZ7" s="25">
        <v>369.69</v>
      </c>
      <c r="BA7" s="25">
        <v>379.08</v>
      </c>
      <c r="BB7" s="25">
        <v>367.55</v>
      </c>
      <c r="BC7" s="25">
        <v>378.56</v>
      </c>
      <c r="BD7" s="25">
        <v>261.51</v>
      </c>
      <c r="BE7" s="25">
        <v>721.67</v>
      </c>
      <c r="BF7" s="25">
        <v>999.19</v>
      </c>
      <c r="BG7" s="25">
        <v>997.7</v>
      </c>
      <c r="BH7" s="25">
        <v>944.4</v>
      </c>
      <c r="BI7" s="25">
        <v>778.22</v>
      </c>
      <c r="BJ7" s="25">
        <v>458.27</v>
      </c>
      <c r="BK7" s="25">
        <v>402.99</v>
      </c>
      <c r="BL7" s="25">
        <v>398.98</v>
      </c>
      <c r="BM7" s="25">
        <v>418.68</v>
      </c>
      <c r="BN7" s="25">
        <v>395.68</v>
      </c>
      <c r="BO7" s="25">
        <v>265.16000000000003</v>
      </c>
      <c r="BP7" s="25">
        <v>103.03</v>
      </c>
      <c r="BQ7" s="25">
        <v>92.15</v>
      </c>
      <c r="BR7" s="25">
        <v>79.95</v>
      </c>
      <c r="BS7" s="25">
        <v>87.03</v>
      </c>
      <c r="BT7" s="25">
        <v>107.98</v>
      </c>
      <c r="BU7" s="25">
        <v>96.77</v>
      </c>
      <c r="BV7" s="25">
        <v>98.66</v>
      </c>
      <c r="BW7" s="25">
        <v>98.64</v>
      </c>
      <c r="BX7" s="25">
        <v>94.78</v>
      </c>
      <c r="BY7" s="25">
        <v>97.59</v>
      </c>
      <c r="BZ7" s="25">
        <v>102.35</v>
      </c>
      <c r="CA7" s="25">
        <v>161.51</v>
      </c>
      <c r="CB7" s="25">
        <v>183.27</v>
      </c>
      <c r="CC7" s="25">
        <v>211.85</v>
      </c>
      <c r="CD7" s="25">
        <v>209.25</v>
      </c>
      <c r="CE7" s="25">
        <v>210.43</v>
      </c>
      <c r="CF7" s="25">
        <v>187.18</v>
      </c>
      <c r="CG7" s="25">
        <v>178.59</v>
      </c>
      <c r="CH7" s="25">
        <v>178.92</v>
      </c>
      <c r="CI7" s="25">
        <v>181.3</v>
      </c>
      <c r="CJ7" s="25">
        <v>181.71</v>
      </c>
      <c r="CK7" s="25">
        <v>167.74</v>
      </c>
      <c r="CL7" s="25">
        <v>64.58</v>
      </c>
      <c r="CM7" s="25">
        <v>65.569999999999993</v>
      </c>
      <c r="CN7" s="25">
        <v>63.59</v>
      </c>
      <c r="CO7" s="25">
        <v>61.77</v>
      </c>
      <c r="CP7" s="25">
        <v>60.07</v>
      </c>
      <c r="CQ7" s="25">
        <v>55.88</v>
      </c>
      <c r="CR7" s="25">
        <v>55.03</v>
      </c>
      <c r="CS7" s="25">
        <v>55.14</v>
      </c>
      <c r="CT7" s="25">
        <v>55.89</v>
      </c>
      <c r="CU7" s="25">
        <v>55.72</v>
      </c>
      <c r="CV7" s="25">
        <v>60.29</v>
      </c>
      <c r="CW7" s="25">
        <v>85.61</v>
      </c>
      <c r="CX7" s="25">
        <v>81.7</v>
      </c>
      <c r="CY7" s="25">
        <v>83.41</v>
      </c>
      <c r="CZ7" s="25">
        <v>83.48</v>
      </c>
      <c r="DA7" s="25">
        <v>84.4</v>
      </c>
      <c r="DB7" s="25">
        <v>80.989999999999995</v>
      </c>
      <c r="DC7" s="25">
        <v>81.900000000000006</v>
      </c>
      <c r="DD7" s="25">
        <v>81.39</v>
      </c>
      <c r="DE7" s="25">
        <v>81.27</v>
      </c>
      <c r="DF7" s="25">
        <v>81.260000000000005</v>
      </c>
      <c r="DG7" s="25">
        <v>90.12</v>
      </c>
      <c r="DH7" s="25">
        <v>46.82</v>
      </c>
      <c r="DI7" s="25">
        <v>36.99</v>
      </c>
      <c r="DJ7" s="25">
        <v>38.590000000000003</v>
      </c>
      <c r="DK7" s="25">
        <v>40.54</v>
      </c>
      <c r="DL7" s="25">
        <v>42.25</v>
      </c>
      <c r="DM7" s="25">
        <v>46.61</v>
      </c>
      <c r="DN7" s="25">
        <v>48.87</v>
      </c>
      <c r="DO7" s="25">
        <v>49.92</v>
      </c>
      <c r="DP7" s="25">
        <v>50.63</v>
      </c>
      <c r="DQ7" s="25">
        <v>51.29</v>
      </c>
      <c r="DR7" s="25">
        <v>50.88</v>
      </c>
      <c r="DS7" s="25">
        <v>19.07</v>
      </c>
      <c r="DT7" s="25">
        <v>12.26</v>
      </c>
      <c r="DU7" s="25">
        <v>19.010000000000002</v>
      </c>
      <c r="DV7" s="25">
        <v>20.190000000000001</v>
      </c>
      <c r="DW7" s="25">
        <v>20.13</v>
      </c>
      <c r="DX7" s="25">
        <v>10.84</v>
      </c>
      <c r="DY7" s="25">
        <v>14.85</v>
      </c>
      <c r="DZ7" s="25">
        <v>16.88</v>
      </c>
      <c r="EA7" s="25">
        <v>18.28</v>
      </c>
      <c r="EB7" s="25">
        <v>19.61</v>
      </c>
      <c r="EC7" s="25">
        <v>22.3</v>
      </c>
      <c r="ED7" s="25">
        <v>1.1399999999999999</v>
      </c>
      <c r="EE7" s="25">
        <v>0.2</v>
      </c>
      <c r="EF7" s="25">
        <v>0.66</v>
      </c>
      <c r="EG7" s="25">
        <v>0.95</v>
      </c>
      <c r="EH7" s="25">
        <v>0.3</v>
      </c>
      <c r="EI7" s="25">
        <v>0.39</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