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1"/>
  <workbookPr/>
  <mc:AlternateContent xmlns:mc="http://schemas.openxmlformats.org/markup-compatibility/2006">
    <mc:Choice Requires="x15">
      <x15ac:absPath xmlns:x15ac="http://schemas.microsoft.com/office/spreadsheetml/2010/11/ac" url="Z:\98庶務計画業務フォルダ\☆調査関係\R4調査\内部\050117_(財政課)Fw： 【京都府自治振興課】公営企業に係る「経営比較分析表」（令和３年度決算）の分析等について｜財政課｜20230113-090411\回答\"/>
    </mc:Choice>
  </mc:AlternateContent>
  <xr:revisionPtr revIDLastSave="0" documentId="13_ncr:1_{048BDDE8-D8F6-47F3-B899-7A65765A1C9B}" xr6:coauthVersionLast="36" xr6:coauthVersionMax="36" xr10:uidLastSave="{00000000-0000-0000-0000-000000000000}"/>
  <workbookProtection workbookAlgorithmName="SHA-512" workbookHashValue="gDnjmgKKm5m1uFrGbVo8+SA5e7T4mfRxCYgHl+OVMUBJV3TK02so+azOPhuvsjPQQdq0NNUuJvS5Afy3Zj7Gsg==" workbookSaltValue="r2Ow8HK0txdFrSJBwO48WA==" workbookSpinCount="100000" lockStructure="1"/>
  <bookViews>
    <workbookView xWindow="0" yWindow="0" windowWidth="15360" windowHeight="7635"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<sst xmlns="http://schemas.openxmlformats.org/spreadsheetml/2006/main" count="228" uniqueCount="113">
  <si>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</si>
  <si>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</si>
  <si>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</si>
  <si>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</si>
  <si>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</si>
  <si>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</si>
  <si>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</si>
  <si>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</si>
  <si>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</si>
  <si>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</si>
  <si>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</si>
  <si>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</si>
  <si>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</si>
  <si>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</si>
  <si>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</si>
  <si>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</si>
  <si>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</si>
  <si>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</si>
  <si>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</si>
  <si>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</si>
  <si>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</si>
  <si>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</si>
  <si>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</si>
  <si>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</si>
  <si>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</si>
  <si>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</si>
  <si>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</si>
  <si>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</si>
  <si>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</si>
  <si>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</si>
  <si>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</si>
  <si>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</si>
  <si>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</si>
  <si>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</si>
  <si>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</si>
  <si>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</si>
  <si>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</si>
  <si>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</si>
  <si>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</si>
  <si>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</si>
  <si>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</si>
  <si>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</si>
  <si>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</si>
  <si>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</si>
  <si>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</si>
  <si>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</si>
  <si>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</si>
  <si>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</si>
  <si>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</si>
  <si>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</si>
  <si>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</si>
  <si>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</si>
  <si>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</si>
  <si>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</si>
  <si>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</si>
  <si>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</si>
  <si>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</si>
  <si>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</si>
  <si>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</si>
  <si>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</si>
  <si>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</si>
  <si>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</si>
  <si>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</si>
  <si>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</si>
  <si>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</si>
  <si>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</si>
  <si>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</si>
  <si>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</si>
  <si>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</si>
  <si>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</si>
  <si>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</si>
  <si>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</si>
  <si>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</si>
  <si>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</si>
  <si>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</si>
  <si>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</si>
  <si>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</si>
  <si>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</si>
  <si>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</si>
  <si>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</si>
  <si>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</si>
  <si>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</si>
  <si>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</si>
  <si>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</si>
  <si>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</si>
  <si>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</si>
  <si>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</si>
  <si>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</si>
  <si>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</si>
  <si>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</si>
  <si>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</si>
  <si>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</si>
  <si>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</si>
  <si>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宇治市</t>
  </si>
  <si>
    <t>法適用</t>
  </si>
  <si>
    <t>水道事業</t>
  </si>
  <si>
    <t>末端給水事業</t>
  </si>
  <si>
    <t>A2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</si>
  <si>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</si>
  <si>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</si>
  <si>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</si>
  <si>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</si>
  <si>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</si>
  <si>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</si>
  <si>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</si>
  <si>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</si>
  <si>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</si>
  <si>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</si>
  <si>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</si>
  <si>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</si>
  <si>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①経常収支比率は、単年度の収支が黒字であることを示す100％以上を維持していたが、給水収益の減少等により年々低下しており、令和3年度は96.95となり、黒字を維持することができなかった。
③流動比率は、平成30年度より低下してきていたが、令和3年度はやや上昇したものの、全国平均値及び類似団体平均値を下回っている。
④企業債残高対給水収益比率は、令和3年度はやや改善したが、給水収益の減少や水道施設の更新・耐震化に伴う企業債発行等により、増加傾向にある。
⑤料金回収率は、100％を下回っており、給水に係る費用が給水収益以外の収入で賄われている状況が続いている。令和2年度は、新型コロナウイルス感染症の影響を踏まえた支援を目的として水道料金の減免を行ったことにより供給単価が低下し、給水原価が上昇しているため減少した。令和3年度は料金改定を行なっており、やや改善している。
⑥給水原価は、総費用の増加等により増加傾向にある。特に令和2年度以降は、府営水道料金の改定による受水費の増により増加している。
⑦施設利用率は、近年低下傾向にあり、令和2年度は1日平均配水量の増加等により上昇したものの、令和3年度は再び低下した。今後も、施設の効率的な運用や水道施設の再編成を進めていく。
⑧有収率は、令和元年度・令和2年度は低下していたが、令和3年度は再び改善された。</t>
    <rPh sb="187" eb="189">
      <t>キュウスイ</t>
    </rPh>
    <rPh sb="189" eb="191">
      <t>シュウエキ</t>
    </rPh>
    <rPh sb="192" eb="194">
      <t>ゲンショウ</t>
    </rPh>
    <rPh sb="195" eb="197">
      <t>スイドウ</t>
    </rPh>
    <rPh sb="197" eb="199">
      <t>シセツ</t>
    </rPh>
    <rPh sb="200" eb="202">
      <t>コウシン</t>
    </rPh>
    <rPh sb="203" eb="206">
      <t>タイシンカ</t>
    </rPh>
    <rPh sb="207" eb="208">
      <t>トモナ</t>
    </rPh>
    <rPh sb="209" eb="211">
      <t>キギョウ</t>
    </rPh>
    <rPh sb="211" eb="212">
      <t>サイ</t>
    </rPh>
    <rPh sb="212" eb="214">
      <t>ハッコウ</t>
    </rPh>
    <rPh sb="214" eb="215">
      <t>トウ</t>
    </rPh>
    <rPh sb="219" eb="221">
      <t>ゾウカ</t>
    </rPh>
    <rPh sb="221" eb="223">
      <t>ケイコウ</t>
    </rPh>
    <rPh sb="558" eb="560">
      <t>テイカ</t>
    </rPh>
    <rPh sb="574" eb="576">
      <t>カイゼン</t>
    </rPh>
    <phoneticPr fontId="4"/>
  </si>
  <si>
    <t>水道施設の老朽化の状況を示す有形固定資産減価償却率は、年々低下し、令和3年度には全国平均値及び類似団体平均値よりも低くなった。管路経年化率は、全国平均値及び類似団体平均値よりも高く、施設の更新・耐震化工事の早急な実施が必要である。管路更新率は、全国平均値及び類似団体平均値よりも上回っているが、全ての管路の更新には、長期間を要する状況である。</t>
    <phoneticPr fontId="4"/>
  </si>
  <si>
    <t>平成28年度の水道料金改定により一定の改善は図られたが、平成29年度以降は経常収支比率が減少するなど経営状況は悪化している。令和3年度に再び料金を改定しており、経営状況の改善が見込まれる。また、水道施設の老朽化は、全国及び類似団体の平均的な状況より進んでいる。今後においても、給水人口の減少等による給水収益の減少傾向が見込まれる中、水道施設の更新・耐震化を促進するため、より一層、効果的で効率的な事業運営に取り組む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</si>
</sst>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0.95</c:v>
                </c:pt>
                <c:pt idx="1">
                  <c:v>0.8</c:v>
                </c:pt>
                <c:pt idx="2">
                  <c:v>0.65</c:v>
                </c:pt>
                <c:pt idx="3">
                  <c:v>1.04</c:v>
                </c:pt>
                <c:pt idx="4">
                  <c:v>1.02</c:v>
                </c:pt>
              </c:numCache>
            </c:numRef>
          </c:val>
          <c:extLst>
            <c:ext xmlns:c16="http://schemas.microsoft.com/office/drawing/2014/chart" uri="{C3380CC4-5D6E-409C-BE32-E72D297353CC}">
              <c16:uniqueId val="{00000000-1F6F-4078-8E31-847C46809D57}"/>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0.65</c:v>
                </c:pt>
                <c:pt idx="1">
                  <c:v>0.7</c:v>
                </c:pt>
                <c:pt idx="2">
                  <c:v>0.72</c:v>
                </c:pt>
                <c:pt idx="3">
                  <c:v>0.69</c:v>
                </c:pt>
                <c:pt idx="4">
                  <c:v>0.69</c:v>
                </c:pt>
              </c:numCache>
            </c:numRef>
          </c:val>
          <c:smooth val="0"/>
          <c:extLst>
            <c:ext xmlns:c16="http://schemas.microsoft.com/office/drawing/2014/chart" uri="{C3380CC4-5D6E-409C-BE32-E72D297353CC}">
              <c16:uniqueId val="{00000001-1F6F-4078-8E31-847C46809D57}"/>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62.17</c:v>
                </c:pt>
                <c:pt idx="1">
                  <c:v>61.56</c:v>
                </c:pt>
                <c:pt idx="2">
                  <c:v>61.35</c:v>
                </c:pt>
                <c:pt idx="3">
                  <c:v>62.99</c:v>
                </c:pt>
                <c:pt idx="4">
                  <c:v>62.49</c:v>
                </c:pt>
              </c:numCache>
            </c:numRef>
          </c:val>
          <c:extLst>
            <c:ext xmlns:c16="http://schemas.microsoft.com/office/drawing/2014/chart" uri="{C3380CC4-5D6E-409C-BE32-E72D297353CC}">
              <c16:uniqueId val="{00000000-CDA7-4D49-AA67-3A8420BB7141}"/>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62.88</c:v>
                </c:pt>
                <c:pt idx="1">
                  <c:v>62.32</c:v>
                </c:pt>
                <c:pt idx="2">
                  <c:v>61.71</c:v>
                </c:pt>
                <c:pt idx="3">
                  <c:v>63.12</c:v>
                </c:pt>
                <c:pt idx="4">
                  <c:v>62.57</c:v>
                </c:pt>
              </c:numCache>
            </c:numRef>
          </c:val>
          <c:smooth val="0"/>
          <c:extLst>
            <c:ext xmlns:c16="http://schemas.microsoft.com/office/drawing/2014/chart" uri="{C3380CC4-5D6E-409C-BE32-E72D297353CC}">
              <c16:uniqueId val="{00000001-CDA7-4D49-AA67-3A8420BB7141}"/>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90.99</c:v>
                </c:pt>
                <c:pt idx="1">
                  <c:v>91.06</c:v>
                </c:pt>
                <c:pt idx="2">
                  <c:v>90.16</c:v>
                </c:pt>
                <c:pt idx="3">
                  <c:v>90.01</c:v>
                </c:pt>
                <c:pt idx="4">
                  <c:v>90.84</c:v>
                </c:pt>
              </c:numCache>
            </c:numRef>
          </c:val>
          <c:extLst>
            <c:ext xmlns:c16="http://schemas.microsoft.com/office/drawing/2014/chart" uri="{C3380CC4-5D6E-409C-BE32-E72D297353CC}">
              <c16:uniqueId val="{00000000-82BD-4B58-B614-5EE4FE061ED4}"/>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90.13</c:v>
                </c:pt>
                <c:pt idx="1">
                  <c:v>90.19</c:v>
                </c:pt>
                <c:pt idx="2">
                  <c:v>90.03</c:v>
                </c:pt>
                <c:pt idx="3">
                  <c:v>90.09</c:v>
                </c:pt>
                <c:pt idx="4">
                  <c:v>90.21</c:v>
                </c:pt>
              </c:numCache>
            </c:numRef>
          </c:val>
          <c:smooth val="0"/>
          <c:extLst>
            <c:ext xmlns:c16="http://schemas.microsoft.com/office/drawing/2014/chart" uri="{C3380CC4-5D6E-409C-BE32-E72D297353CC}">
              <c16:uniqueId val="{00000001-82BD-4B58-B614-5EE4FE061ED4}"/>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108.84</c:v>
                </c:pt>
                <c:pt idx="1">
                  <c:v>106.03</c:v>
                </c:pt>
                <c:pt idx="2">
                  <c:v>105.26</c:v>
                </c:pt>
                <c:pt idx="3">
                  <c:v>101.07</c:v>
                </c:pt>
                <c:pt idx="4">
                  <c:v>96.95</c:v>
                </c:pt>
              </c:numCache>
            </c:numRef>
          </c:val>
          <c:extLst>
            <c:ext xmlns:c16="http://schemas.microsoft.com/office/drawing/2014/chart" uri="{C3380CC4-5D6E-409C-BE32-E72D297353CC}">
              <c16:uniqueId val="{00000000-4884-4887-ABBE-A8052D08A1A4}"/>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113.95</c:v>
                </c:pt>
                <c:pt idx="1">
                  <c:v>112.62</c:v>
                </c:pt>
                <c:pt idx="2">
                  <c:v>113.35</c:v>
                </c:pt>
                <c:pt idx="3">
                  <c:v>112.36</c:v>
                </c:pt>
                <c:pt idx="4">
                  <c:v>112.26</c:v>
                </c:pt>
              </c:numCache>
            </c:numRef>
          </c:val>
          <c:smooth val="0"/>
          <c:extLst>
            <c:ext xmlns:c16="http://schemas.microsoft.com/office/drawing/2014/chart" uri="{C3380CC4-5D6E-409C-BE32-E72D297353CC}">
              <c16:uniqueId val="{00000001-4884-4887-ABBE-A8052D08A1A4}"/>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54.55</c:v>
                </c:pt>
                <c:pt idx="1">
                  <c:v>53.61</c:v>
                </c:pt>
                <c:pt idx="2">
                  <c:v>53.19</c:v>
                </c:pt>
                <c:pt idx="3">
                  <c:v>52.08</c:v>
                </c:pt>
                <c:pt idx="4">
                  <c:v>50.68</c:v>
                </c:pt>
              </c:numCache>
            </c:numRef>
          </c:val>
          <c:extLst>
            <c:ext xmlns:c16="http://schemas.microsoft.com/office/drawing/2014/chart" uri="{C3380CC4-5D6E-409C-BE32-E72D297353CC}">
              <c16:uniqueId val="{00000000-2FF8-4790-A72E-772CFE43600D}"/>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48.01</c:v>
                </c:pt>
                <c:pt idx="1">
                  <c:v>48.86</c:v>
                </c:pt>
                <c:pt idx="2">
                  <c:v>49.6</c:v>
                </c:pt>
                <c:pt idx="3">
                  <c:v>50.31</c:v>
                </c:pt>
                <c:pt idx="4">
                  <c:v>50.74</c:v>
                </c:pt>
              </c:numCache>
            </c:numRef>
          </c:val>
          <c:smooth val="0"/>
          <c:extLst>
            <c:ext xmlns:c16="http://schemas.microsoft.com/office/drawing/2014/chart" uri="{C3380CC4-5D6E-409C-BE32-E72D297353CC}">
              <c16:uniqueId val="{00000001-2FF8-4790-A72E-772CFE43600D}"/>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21.18</c:v>
                </c:pt>
                <c:pt idx="1">
                  <c:v>22.39</c:v>
                </c:pt>
                <c:pt idx="2">
                  <c:v>25</c:v>
                </c:pt>
                <c:pt idx="3">
                  <c:v>25.77</c:v>
                </c:pt>
                <c:pt idx="4">
                  <c:v>27.18</c:v>
                </c:pt>
              </c:numCache>
            </c:numRef>
          </c:val>
          <c:extLst>
            <c:ext xmlns:c16="http://schemas.microsoft.com/office/drawing/2014/chart" uri="{C3380CC4-5D6E-409C-BE32-E72D297353CC}">
              <c16:uniqueId val="{00000000-88CC-496A-A013-C89820A20353}"/>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16.600000000000001</c:v>
                </c:pt>
                <c:pt idx="1">
                  <c:v>18.510000000000002</c:v>
                </c:pt>
                <c:pt idx="2">
                  <c:v>20.49</c:v>
                </c:pt>
                <c:pt idx="3">
                  <c:v>21.34</c:v>
                </c:pt>
                <c:pt idx="4">
                  <c:v>23.27</c:v>
                </c:pt>
              </c:numCache>
            </c:numRef>
          </c:val>
          <c:smooth val="0"/>
          <c:extLst>
            <c:ext xmlns:c16="http://schemas.microsoft.com/office/drawing/2014/chart" uri="{C3380CC4-5D6E-409C-BE32-E72D297353CC}">
              <c16:uniqueId val="{00000001-88CC-496A-A013-C89820A20353}"/>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211-4B24-AE8F-F26C2785D201}"/>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formatCode="#,##0.00;&quot;△&quot;#,##0.00">
                  <c:v>0</c:v>
                </c:pt>
                <c:pt idx="1">
                  <c:v>0.75</c:v>
                </c:pt>
                <c:pt idx="2">
                  <c:v>0.51</c:v>
                </c:pt>
                <c:pt idx="3">
                  <c:v>0.28999999999999998</c:v>
                </c:pt>
                <c:pt idx="4">
                  <c:v>0.25</c:v>
                </c:pt>
              </c:numCache>
            </c:numRef>
          </c:val>
          <c:smooth val="0"/>
          <c:extLst>
            <c:ext xmlns:c16="http://schemas.microsoft.com/office/drawing/2014/chart" uri="{C3380CC4-5D6E-409C-BE32-E72D297353CC}">
              <c16:uniqueId val="{00000001-A211-4B24-AE8F-F26C2785D201}"/>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195.05</c:v>
                </c:pt>
                <c:pt idx="1">
                  <c:v>213.23</c:v>
                </c:pt>
                <c:pt idx="2">
                  <c:v>192.87</c:v>
                </c:pt>
                <c:pt idx="3">
                  <c:v>167.22</c:v>
                </c:pt>
                <c:pt idx="4">
                  <c:v>175.9</c:v>
                </c:pt>
              </c:numCache>
            </c:numRef>
          </c:val>
          <c:extLst>
            <c:ext xmlns:c16="http://schemas.microsoft.com/office/drawing/2014/chart" uri="{C3380CC4-5D6E-409C-BE32-E72D297353CC}">
              <c16:uniqueId val="{00000000-D1E5-430E-BE64-80F259389852}"/>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307.83</c:v>
                </c:pt>
                <c:pt idx="1">
                  <c:v>318.89</c:v>
                </c:pt>
                <c:pt idx="2">
                  <c:v>309.10000000000002</c:v>
                </c:pt>
                <c:pt idx="3">
                  <c:v>306.08</c:v>
                </c:pt>
                <c:pt idx="4">
                  <c:v>306.14999999999998</c:v>
                </c:pt>
              </c:numCache>
            </c:numRef>
          </c:val>
          <c:smooth val="0"/>
          <c:extLst>
            <c:ext xmlns:c16="http://schemas.microsoft.com/office/drawing/2014/chart" uri="{C3380CC4-5D6E-409C-BE32-E72D297353CC}">
              <c16:uniqueId val="{00000001-D1E5-430E-BE64-80F259389852}"/>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193.47</c:v>
                </c:pt>
                <c:pt idx="1">
                  <c:v>202.16</c:v>
                </c:pt>
                <c:pt idx="2">
                  <c:v>229.13</c:v>
                </c:pt>
                <c:pt idx="3">
                  <c:v>288.37</c:v>
                </c:pt>
                <c:pt idx="4">
                  <c:v>285.73</c:v>
                </c:pt>
              </c:numCache>
            </c:numRef>
          </c:val>
          <c:extLst>
            <c:ext xmlns:c16="http://schemas.microsoft.com/office/drawing/2014/chart" uri="{C3380CC4-5D6E-409C-BE32-E72D297353CC}">
              <c16:uniqueId val="{00000000-9892-4294-933A-E5539EC97016}"/>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295.44</c:v>
                </c:pt>
                <c:pt idx="1">
                  <c:v>290.07</c:v>
                </c:pt>
                <c:pt idx="2">
                  <c:v>290.42</c:v>
                </c:pt>
                <c:pt idx="3">
                  <c:v>294.66000000000003</c:v>
                </c:pt>
                <c:pt idx="4">
                  <c:v>285.27</c:v>
                </c:pt>
              </c:numCache>
            </c:numRef>
          </c:val>
          <c:smooth val="0"/>
          <c:extLst>
            <c:ext xmlns:c16="http://schemas.microsoft.com/office/drawing/2014/chart" uri="{C3380CC4-5D6E-409C-BE32-E72D297353CC}">
              <c16:uniqueId val="{00000001-9892-4294-933A-E5539EC97016}"/>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99.91</c:v>
                </c:pt>
                <c:pt idx="1">
                  <c:v>97.37</c:v>
                </c:pt>
                <c:pt idx="2">
                  <c:v>95.54</c:v>
                </c:pt>
                <c:pt idx="3">
                  <c:v>81.64</c:v>
                </c:pt>
                <c:pt idx="4">
                  <c:v>84.3</c:v>
                </c:pt>
              </c:numCache>
            </c:numRef>
          </c:val>
          <c:extLst>
            <c:ext xmlns:c16="http://schemas.microsoft.com/office/drawing/2014/chart" uri="{C3380CC4-5D6E-409C-BE32-E72D297353CC}">
              <c16:uniqueId val="{00000000-3DBE-43E6-8B57-650DB279E265}"/>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106.02</c:v>
                </c:pt>
                <c:pt idx="1">
                  <c:v>104.84</c:v>
                </c:pt>
                <c:pt idx="2">
                  <c:v>106.11</c:v>
                </c:pt>
                <c:pt idx="3">
                  <c:v>103.75</c:v>
                </c:pt>
                <c:pt idx="4">
                  <c:v>105.3</c:v>
                </c:pt>
              </c:numCache>
            </c:numRef>
          </c:val>
          <c:smooth val="0"/>
          <c:extLst>
            <c:ext xmlns:c16="http://schemas.microsoft.com/office/drawing/2014/chart" uri="{C3380CC4-5D6E-409C-BE32-E72D297353CC}">
              <c16:uniqueId val="{00000001-3DBE-43E6-8B57-650DB279E265}"/>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157.53</c:v>
                </c:pt>
                <c:pt idx="1">
                  <c:v>161.22999999999999</c:v>
                </c:pt>
                <c:pt idx="2">
                  <c:v>164.37</c:v>
                </c:pt>
                <c:pt idx="3">
                  <c:v>169.51</c:v>
                </c:pt>
                <c:pt idx="4">
                  <c:v>184.6</c:v>
                </c:pt>
              </c:numCache>
            </c:numRef>
          </c:val>
          <c:extLst>
            <c:ext xmlns:c16="http://schemas.microsoft.com/office/drawing/2014/chart" uri="{C3380CC4-5D6E-409C-BE32-E72D297353CC}">
              <c16:uniqueId val="{00000000-74B6-4FE8-895F-43C444FA2E3A}"/>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158.6</c:v>
                </c:pt>
                <c:pt idx="1">
                  <c:v>161.82</c:v>
                </c:pt>
                <c:pt idx="2">
                  <c:v>161.03</c:v>
                </c:pt>
                <c:pt idx="3">
                  <c:v>159.93</c:v>
                </c:pt>
                <c:pt idx="4">
                  <c:v>162.77000000000001</c:v>
                </c:pt>
              </c:numCache>
            </c:numRef>
          </c:val>
          <c:smooth val="0"/>
          <c:extLst>
            <c:ext xmlns:c16="http://schemas.microsoft.com/office/drawing/2014/chart" uri="{C3380CC4-5D6E-409C-BE32-E72D297353CC}">
              <c16:uniqueId val="{00000001-74B6-4FE8-895F-43C444FA2E3A}"/>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G49"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15">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15">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7" t="str">
        <f>データ!H6</f>
        <v>京都府　宇治市</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6"/>
      <c r="D7" s="46"/>
      <c r="E7" s="46"/>
      <c r="F7" s="46"/>
      <c r="G7" s="46"/>
      <c r="H7" s="46"/>
      <c r="I7" s="45" t="s">
        <v>2</v>
      </c>
      <c r="J7" s="46"/>
      <c r="K7" s="46"/>
      <c r="L7" s="46"/>
      <c r="M7" s="46"/>
      <c r="N7" s="46"/>
      <c r="O7" s="67"/>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79" t="s">
        <v>9</v>
      </c>
      <c r="BM7" s="80"/>
      <c r="BN7" s="80"/>
      <c r="BO7" s="80"/>
      <c r="BP7" s="80"/>
      <c r="BQ7" s="80"/>
      <c r="BR7" s="80"/>
      <c r="BS7" s="80"/>
      <c r="BT7" s="80"/>
      <c r="BU7" s="80"/>
      <c r="BV7" s="80"/>
      <c r="BW7" s="80"/>
      <c r="BX7" s="80"/>
      <c r="BY7" s="81"/>
    </row>
    <row r="8" spans="1:78" ht="18.75" customHeight="1" x14ac:dyDescent="0.15">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A2</v>
      </c>
      <c r="X8" s="75"/>
      <c r="Y8" s="75"/>
      <c r="Z8" s="75"/>
      <c r="AA8" s="75"/>
      <c r="AB8" s="75"/>
      <c r="AC8" s="75"/>
      <c r="AD8" s="75" t="str">
        <f>データ!$M$6</f>
        <v>非設置</v>
      </c>
      <c r="AE8" s="75"/>
      <c r="AF8" s="75"/>
      <c r="AG8" s="75"/>
      <c r="AH8" s="75"/>
      <c r="AI8" s="75"/>
      <c r="AJ8" s="75"/>
      <c r="AK8" s="2"/>
      <c r="AL8" s="66">
        <f>データ!$R$6</f>
        <v>183510</v>
      </c>
      <c r="AM8" s="66"/>
      <c r="AN8" s="66"/>
      <c r="AO8" s="66"/>
      <c r="AP8" s="66"/>
      <c r="AQ8" s="66"/>
      <c r="AR8" s="66"/>
      <c r="AS8" s="66"/>
      <c r="AT8" s="37">
        <f>データ!$S$6</f>
        <v>67.540000000000006</v>
      </c>
      <c r="AU8" s="38"/>
      <c r="AV8" s="38"/>
      <c r="AW8" s="38"/>
      <c r="AX8" s="38"/>
      <c r="AY8" s="38"/>
      <c r="AZ8" s="38"/>
      <c r="BA8" s="38"/>
      <c r="BB8" s="55">
        <f>データ!$T$6</f>
        <v>2717.06</v>
      </c>
      <c r="BC8" s="55"/>
      <c r="BD8" s="55"/>
      <c r="BE8" s="55"/>
      <c r="BF8" s="55"/>
      <c r="BG8" s="55"/>
      <c r="BH8" s="55"/>
      <c r="BI8" s="55"/>
      <c r="BJ8" s="3"/>
      <c r="BK8" s="3"/>
      <c r="BL8" s="68" t="s">
        <v>10</v>
      </c>
      <c r="BM8" s="69"/>
      <c r="BN8" s="70" t="s">
        <v>11</v>
      </c>
      <c r="BO8" s="70"/>
      <c r="BP8" s="70"/>
      <c r="BQ8" s="70"/>
      <c r="BR8" s="70"/>
      <c r="BS8" s="70"/>
      <c r="BT8" s="70"/>
      <c r="BU8" s="70"/>
      <c r="BV8" s="70"/>
      <c r="BW8" s="70"/>
      <c r="BX8" s="70"/>
      <c r="BY8" s="71"/>
    </row>
    <row r="9" spans="1:78" ht="18.75" customHeight="1" x14ac:dyDescent="0.15">
      <c r="A9" s="2"/>
      <c r="B9" s="45" t="s">
        <v>12</v>
      </c>
      <c r="C9" s="46"/>
      <c r="D9" s="46"/>
      <c r="E9" s="46"/>
      <c r="F9" s="46"/>
      <c r="G9" s="46"/>
      <c r="H9" s="46"/>
      <c r="I9" s="45" t="s">
        <v>13</v>
      </c>
      <c r="J9" s="46"/>
      <c r="K9" s="46"/>
      <c r="L9" s="46"/>
      <c r="M9" s="46"/>
      <c r="N9" s="46"/>
      <c r="O9" s="67"/>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15">
      <c r="A10" s="2"/>
      <c r="B10" s="37" t="str">
        <f>データ!$N$6</f>
        <v>-</v>
      </c>
      <c r="C10" s="38"/>
      <c r="D10" s="38"/>
      <c r="E10" s="38"/>
      <c r="F10" s="38"/>
      <c r="G10" s="38"/>
      <c r="H10" s="38"/>
      <c r="I10" s="37">
        <f>データ!$O$6</f>
        <v>63.2</v>
      </c>
      <c r="J10" s="38"/>
      <c r="K10" s="38"/>
      <c r="L10" s="38"/>
      <c r="M10" s="38"/>
      <c r="N10" s="38"/>
      <c r="O10" s="65"/>
      <c r="P10" s="55">
        <f>データ!$P$6</f>
        <v>99.52</v>
      </c>
      <c r="Q10" s="55"/>
      <c r="R10" s="55"/>
      <c r="S10" s="55"/>
      <c r="T10" s="55"/>
      <c r="U10" s="55"/>
      <c r="V10" s="55"/>
      <c r="W10" s="66">
        <f>データ!$Q$6</f>
        <v>2932</v>
      </c>
      <c r="X10" s="66"/>
      <c r="Y10" s="66"/>
      <c r="Z10" s="66"/>
      <c r="AA10" s="66"/>
      <c r="AB10" s="66"/>
      <c r="AC10" s="66"/>
      <c r="AD10" s="2"/>
      <c r="AE10" s="2"/>
      <c r="AF10" s="2"/>
      <c r="AG10" s="2"/>
      <c r="AH10" s="2"/>
      <c r="AI10" s="2"/>
      <c r="AJ10" s="2"/>
      <c r="AK10" s="2"/>
      <c r="AL10" s="66">
        <f>データ!$U$6</f>
        <v>181960</v>
      </c>
      <c r="AM10" s="66"/>
      <c r="AN10" s="66"/>
      <c r="AO10" s="66"/>
      <c r="AP10" s="66"/>
      <c r="AQ10" s="66"/>
      <c r="AR10" s="66"/>
      <c r="AS10" s="66"/>
      <c r="AT10" s="37">
        <f>データ!$V$6</f>
        <v>29.57</v>
      </c>
      <c r="AU10" s="38"/>
      <c r="AV10" s="38"/>
      <c r="AW10" s="38"/>
      <c r="AX10" s="38"/>
      <c r="AY10" s="38"/>
      <c r="AZ10" s="38"/>
      <c r="BA10" s="38"/>
      <c r="BB10" s="55">
        <f>データ!$W$6</f>
        <v>6153.53</v>
      </c>
      <c r="BC10" s="55"/>
      <c r="BD10" s="55"/>
      <c r="BE10" s="55"/>
      <c r="BF10" s="55"/>
      <c r="BG10" s="55"/>
      <c r="BH10" s="55"/>
      <c r="BI10" s="55"/>
      <c r="BJ10" s="2"/>
      <c r="BK10" s="2"/>
      <c r="BL10" s="56" t="s">
        <v>21</v>
      </c>
      <c r="BM10" s="57"/>
      <c r="BN10" s="58" t="s">
        <v>22</v>
      </c>
      <c r="BO10" s="58"/>
      <c r="BP10" s="58"/>
      <c r="BQ10" s="58"/>
      <c r="BR10" s="58"/>
      <c r="BS10" s="58"/>
      <c r="BT10" s="58"/>
      <c r="BU10" s="58"/>
      <c r="BV10" s="58"/>
      <c r="BW10" s="58"/>
      <c r="BX10" s="58"/>
      <c r="BY10" s="5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31" t="s">
        <v>25</v>
      </c>
      <c r="BM14" s="32"/>
      <c r="BN14" s="32"/>
      <c r="BO14" s="32"/>
      <c r="BP14" s="32"/>
      <c r="BQ14" s="32"/>
      <c r="BR14" s="32"/>
      <c r="BS14" s="32"/>
      <c r="BT14" s="32"/>
      <c r="BU14" s="32"/>
      <c r="BV14" s="32"/>
      <c r="BW14" s="32"/>
      <c r="BX14" s="32"/>
      <c r="BY14" s="32"/>
      <c r="BZ14" s="33"/>
    </row>
    <row r="15" spans="1:78" ht="13.5" customHeight="1" x14ac:dyDescent="0.15">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110</v>
      </c>
      <c r="BM16" s="40"/>
      <c r="BN16" s="40"/>
      <c r="BO16" s="40"/>
      <c r="BP16" s="40"/>
      <c r="BQ16" s="40"/>
      <c r="BR16" s="40"/>
      <c r="BS16" s="40"/>
      <c r="BT16" s="40"/>
      <c r="BU16" s="40"/>
      <c r="BV16" s="40"/>
      <c r="BW16" s="40"/>
      <c r="BX16" s="40"/>
      <c r="BY16" s="40"/>
      <c r="BZ16" s="4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111</v>
      </c>
      <c r="BM47" s="40"/>
      <c r="BN47" s="40"/>
      <c r="BO47" s="40"/>
      <c r="BP47" s="40"/>
      <c r="BQ47" s="40"/>
      <c r="BR47" s="40"/>
      <c r="BS47" s="40"/>
      <c r="BT47" s="40"/>
      <c r="BU47" s="40"/>
      <c r="BV47" s="40"/>
      <c r="BW47" s="40"/>
      <c r="BX47" s="40"/>
      <c r="BY47" s="40"/>
      <c r="BZ47" s="4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15">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x14ac:dyDescent="0.15">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112</v>
      </c>
      <c r="BM66" s="40"/>
      <c r="BN66" s="40"/>
      <c r="BO66" s="40"/>
      <c r="BP66" s="40"/>
      <c r="BQ66" s="40"/>
      <c r="BR66" s="40"/>
      <c r="BS66" s="40"/>
      <c r="BT66" s="40"/>
      <c r="BU66" s="40"/>
      <c r="BV66" s="40"/>
      <c r="BW66" s="40"/>
      <c r="BX66" s="40"/>
      <c r="BY66" s="40"/>
      <c r="BZ66" s="4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2"/>
      <c r="BM82" s="53"/>
      <c r="BN82" s="53"/>
      <c r="BO82" s="53"/>
      <c r="BP82" s="53"/>
      <c r="BQ82" s="53"/>
      <c r="BR82" s="53"/>
      <c r="BS82" s="53"/>
      <c r="BT82" s="53"/>
      <c r="BU82" s="53"/>
      <c r="BV82" s="53"/>
      <c r="BW82" s="53"/>
      <c r="BX82" s="53"/>
      <c r="BY82" s="53"/>
      <c r="BZ82" s="54"/>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EQSDzjfTKyu9OAg9ON1oj2vXsH146aFAwCzTQlHl0/LIHpax+2aDld2AgfqXB6TNnWBACexL7mVUUoWoGceHOg==" saltValue="eXYMFpedxS/eTnaEL5fBFQ=="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262048</v>
      </c>
      <c r="D6" s="20">
        <f t="shared" si="3"/>
        <v>46</v>
      </c>
      <c r="E6" s="20">
        <f t="shared" si="3"/>
        <v>1</v>
      </c>
      <c r="F6" s="20">
        <f t="shared" si="3"/>
        <v>0</v>
      </c>
      <c r="G6" s="20">
        <f t="shared" si="3"/>
        <v>1</v>
      </c>
      <c r="H6" s="20" t="str">
        <f t="shared" si="3"/>
        <v>京都府　宇治市</v>
      </c>
      <c r="I6" s="20" t="str">
        <f t="shared" si="3"/>
        <v>法適用</v>
      </c>
      <c r="J6" s="20" t="str">
        <f t="shared" si="3"/>
        <v>水道事業</v>
      </c>
      <c r="K6" s="20" t="str">
        <f t="shared" si="3"/>
        <v>末端給水事業</v>
      </c>
      <c r="L6" s="20" t="str">
        <f t="shared" si="3"/>
        <v>A2</v>
      </c>
      <c r="M6" s="20" t="str">
        <f t="shared" si="3"/>
        <v>非設置</v>
      </c>
      <c r="N6" s="21" t="str">
        <f t="shared" si="3"/>
        <v>-</v>
      </c>
      <c r="O6" s="21">
        <f t="shared" si="3"/>
        <v>63.2</v>
      </c>
      <c r="P6" s="21">
        <f t="shared" si="3"/>
        <v>99.52</v>
      </c>
      <c r="Q6" s="21">
        <f t="shared" si="3"/>
        <v>2932</v>
      </c>
      <c r="R6" s="21">
        <f t="shared" si="3"/>
        <v>183510</v>
      </c>
      <c r="S6" s="21">
        <f t="shared" si="3"/>
        <v>67.540000000000006</v>
      </c>
      <c r="T6" s="21">
        <f t="shared" si="3"/>
        <v>2717.06</v>
      </c>
      <c r="U6" s="21">
        <f t="shared" si="3"/>
        <v>181960</v>
      </c>
      <c r="V6" s="21">
        <f t="shared" si="3"/>
        <v>29.57</v>
      </c>
      <c r="W6" s="21">
        <f t="shared" si="3"/>
        <v>6153.53</v>
      </c>
      <c r="X6" s="22">
        <f>IF(X7="",NA(),X7)</f>
        <v>108.84</v>
      </c>
      <c r="Y6" s="22">
        <f t="shared" ref="Y6:AG6" si="4">IF(Y7="",NA(),Y7)</f>
        <v>106.03</v>
      </c>
      <c r="Z6" s="22">
        <f t="shared" si="4"/>
        <v>105.26</v>
      </c>
      <c r="AA6" s="22">
        <f t="shared" si="4"/>
        <v>101.07</v>
      </c>
      <c r="AB6" s="22">
        <f t="shared" si="4"/>
        <v>96.95</v>
      </c>
      <c r="AC6" s="22">
        <f t="shared" si="4"/>
        <v>113.95</v>
      </c>
      <c r="AD6" s="22">
        <f t="shared" si="4"/>
        <v>112.62</v>
      </c>
      <c r="AE6" s="22">
        <f t="shared" si="4"/>
        <v>113.35</v>
      </c>
      <c r="AF6" s="22">
        <f t="shared" si="4"/>
        <v>112.36</v>
      </c>
      <c r="AG6" s="22">
        <f t="shared" si="4"/>
        <v>112.26</v>
      </c>
      <c r="AH6" s="21" t="str">
        <f>IF(AH7="","",IF(AH7="-","【-】","【"&amp;SUBSTITUTE(TEXT(AH7,"#,##0.00"),"-","△")&amp;"】"))</f>
        <v>【111.39】</v>
      </c>
      <c r="AI6" s="21">
        <f>IF(AI7="",NA(),AI7)</f>
        <v>0</v>
      </c>
      <c r="AJ6" s="21">
        <f t="shared" ref="AJ6:AR6" si="5">IF(AJ7="",NA(),AJ7)</f>
        <v>0</v>
      </c>
      <c r="AK6" s="21">
        <f t="shared" si="5"/>
        <v>0</v>
      </c>
      <c r="AL6" s="21">
        <f t="shared" si="5"/>
        <v>0</v>
      </c>
      <c r="AM6" s="21">
        <f t="shared" si="5"/>
        <v>0</v>
      </c>
      <c r="AN6" s="21">
        <f t="shared" si="5"/>
        <v>0</v>
      </c>
      <c r="AO6" s="22">
        <f t="shared" si="5"/>
        <v>0.75</v>
      </c>
      <c r="AP6" s="22">
        <f t="shared" si="5"/>
        <v>0.51</v>
      </c>
      <c r="AQ6" s="22">
        <f t="shared" si="5"/>
        <v>0.28999999999999998</v>
      </c>
      <c r="AR6" s="22">
        <f t="shared" si="5"/>
        <v>0.25</v>
      </c>
      <c r="AS6" s="21" t="str">
        <f>IF(AS7="","",IF(AS7="-","【-】","【"&amp;SUBSTITUTE(TEXT(AS7,"#,##0.00"),"-","△")&amp;"】"))</f>
        <v>【1.30】</v>
      </c>
      <c r="AT6" s="22">
        <f>IF(AT7="",NA(),AT7)</f>
        <v>195.05</v>
      </c>
      <c r="AU6" s="22">
        <f t="shared" ref="AU6:BC6" si="6">IF(AU7="",NA(),AU7)</f>
        <v>213.23</v>
      </c>
      <c r="AV6" s="22">
        <f t="shared" si="6"/>
        <v>192.87</v>
      </c>
      <c r="AW6" s="22">
        <f t="shared" si="6"/>
        <v>167.22</v>
      </c>
      <c r="AX6" s="22">
        <f t="shared" si="6"/>
        <v>175.9</v>
      </c>
      <c r="AY6" s="22">
        <f t="shared" si="6"/>
        <v>307.83</v>
      </c>
      <c r="AZ6" s="22">
        <f t="shared" si="6"/>
        <v>318.89</v>
      </c>
      <c r="BA6" s="22">
        <f t="shared" si="6"/>
        <v>309.10000000000002</v>
      </c>
      <c r="BB6" s="22">
        <f t="shared" si="6"/>
        <v>306.08</v>
      </c>
      <c r="BC6" s="22">
        <f t="shared" si="6"/>
        <v>306.14999999999998</v>
      </c>
      <c r="BD6" s="21" t="str">
        <f>IF(BD7="","",IF(BD7="-","【-】","【"&amp;SUBSTITUTE(TEXT(BD7,"#,##0.00"),"-","△")&amp;"】"))</f>
        <v>【261.51】</v>
      </c>
      <c r="BE6" s="22">
        <f>IF(BE7="",NA(),BE7)</f>
        <v>193.47</v>
      </c>
      <c r="BF6" s="22">
        <f t="shared" ref="BF6:BN6" si="7">IF(BF7="",NA(),BF7)</f>
        <v>202.16</v>
      </c>
      <c r="BG6" s="22">
        <f t="shared" si="7"/>
        <v>229.13</v>
      </c>
      <c r="BH6" s="22">
        <f t="shared" si="7"/>
        <v>288.37</v>
      </c>
      <c r="BI6" s="22">
        <f t="shared" si="7"/>
        <v>285.73</v>
      </c>
      <c r="BJ6" s="22">
        <f t="shared" si="7"/>
        <v>295.44</v>
      </c>
      <c r="BK6" s="22">
        <f t="shared" si="7"/>
        <v>290.07</v>
      </c>
      <c r="BL6" s="22">
        <f t="shared" si="7"/>
        <v>290.42</v>
      </c>
      <c r="BM6" s="22">
        <f t="shared" si="7"/>
        <v>294.66000000000003</v>
      </c>
      <c r="BN6" s="22">
        <f t="shared" si="7"/>
        <v>285.27</v>
      </c>
      <c r="BO6" s="21" t="str">
        <f>IF(BO7="","",IF(BO7="-","【-】","【"&amp;SUBSTITUTE(TEXT(BO7,"#,##0.00"),"-","△")&amp;"】"))</f>
        <v>【265.16】</v>
      </c>
      <c r="BP6" s="22">
        <f>IF(BP7="",NA(),BP7)</f>
        <v>99.91</v>
      </c>
      <c r="BQ6" s="22">
        <f t="shared" ref="BQ6:BY6" si="8">IF(BQ7="",NA(),BQ7)</f>
        <v>97.37</v>
      </c>
      <c r="BR6" s="22">
        <f t="shared" si="8"/>
        <v>95.54</v>
      </c>
      <c r="BS6" s="22">
        <f t="shared" si="8"/>
        <v>81.64</v>
      </c>
      <c r="BT6" s="22">
        <f t="shared" si="8"/>
        <v>84.3</v>
      </c>
      <c r="BU6" s="22">
        <f t="shared" si="8"/>
        <v>106.02</v>
      </c>
      <c r="BV6" s="22">
        <f t="shared" si="8"/>
        <v>104.84</v>
      </c>
      <c r="BW6" s="22">
        <f t="shared" si="8"/>
        <v>106.11</v>
      </c>
      <c r="BX6" s="22">
        <f t="shared" si="8"/>
        <v>103.75</v>
      </c>
      <c r="BY6" s="22">
        <f t="shared" si="8"/>
        <v>105.3</v>
      </c>
      <c r="BZ6" s="21" t="str">
        <f>IF(BZ7="","",IF(BZ7="-","【-】","【"&amp;SUBSTITUTE(TEXT(BZ7,"#,##0.00"),"-","△")&amp;"】"))</f>
        <v>【102.35】</v>
      </c>
      <c r="CA6" s="22">
        <f>IF(CA7="",NA(),CA7)</f>
        <v>157.53</v>
      </c>
      <c r="CB6" s="22">
        <f t="shared" ref="CB6:CJ6" si="9">IF(CB7="",NA(),CB7)</f>
        <v>161.22999999999999</v>
      </c>
      <c r="CC6" s="22">
        <f t="shared" si="9"/>
        <v>164.37</v>
      </c>
      <c r="CD6" s="22">
        <f t="shared" si="9"/>
        <v>169.51</v>
      </c>
      <c r="CE6" s="22">
        <f t="shared" si="9"/>
        <v>184.6</v>
      </c>
      <c r="CF6" s="22">
        <f t="shared" si="9"/>
        <v>158.6</v>
      </c>
      <c r="CG6" s="22">
        <f t="shared" si="9"/>
        <v>161.82</v>
      </c>
      <c r="CH6" s="22">
        <f t="shared" si="9"/>
        <v>161.03</v>
      </c>
      <c r="CI6" s="22">
        <f t="shared" si="9"/>
        <v>159.93</v>
      </c>
      <c r="CJ6" s="22">
        <f t="shared" si="9"/>
        <v>162.77000000000001</v>
      </c>
      <c r="CK6" s="21" t="str">
        <f>IF(CK7="","",IF(CK7="-","【-】","【"&amp;SUBSTITUTE(TEXT(CK7,"#,##0.00"),"-","△")&amp;"】"))</f>
        <v>【167.74】</v>
      </c>
      <c r="CL6" s="22">
        <f>IF(CL7="",NA(),CL7)</f>
        <v>62.17</v>
      </c>
      <c r="CM6" s="22">
        <f t="shared" ref="CM6:CU6" si="10">IF(CM7="",NA(),CM7)</f>
        <v>61.56</v>
      </c>
      <c r="CN6" s="22">
        <f t="shared" si="10"/>
        <v>61.35</v>
      </c>
      <c r="CO6" s="22">
        <f t="shared" si="10"/>
        <v>62.99</v>
      </c>
      <c r="CP6" s="22">
        <f t="shared" si="10"/>
        <v>62.49</v>
      </c>
      <c r="CQ6" s="22">
        <f t="shared" si="10"/>
        <v>62.88</v>
      </c>
      <c r="CR6" s="22">
        <f t="shared" si="10"/>
        <v>62.32</v>
      </c>
      <c r="CS6" s="22">
        <f t="shared" si="10"/>
        <v>61.71</v>
      </c>
      <c r="CT6" s="22">
        <f t="shared" si="10"/>
        <v>63.12</v>
      </c>
      <c r="CU6" s="22">
        <f t="shared" si="10"/>
        <v>62.57</v>
      </c>
      <c r="CV6" s="21" t="str">
        <f>IF(CV7="","",IF(CV7="-","【-】","【"&amp;SUBSTITUTE(TEXT(CV7,"#,##0.00"),"-","△")&amp;"】"))</f>
        <v>【60.29】</v>
      </c>
      <c r="CW6" s="22">
        <f>IF(CW7="",NA(),CW7)</f>
        <v>90.99</v>
      </c>
      <c r="CX6" s="22">
        <f t="shared" ref="CX6:DF6" si="11">IF(CX7="",NA(),CX7)</f>
        <v>91.06</v>
      </c>
      <c r="CY6" s="22">
        <f t="shared" si="11"/>
        <v>90.16</v>
      </c>
      <c r="CZ6" s="22">
        <f t="shared" si="11"/>
        <v>90.01</v>
      </c>
      <c r="DA6" s="22">
        <f t="shared" si="11"/>
        <v>90.84</v>
      </c>
      <c r="DB6" s="22">
        <f t="shared" si="11"/>
        <v>90.13</v>
      </c>
      <c r="DC6" s="22">
        <f t="shared" si="11"/>
        <v>90.19</v>
      </c>
      <c r="DD6" s="22">
        <f t="shared" si="11"/>
        <v>90.03</v>
      </c>
      <c r="DE6" s="22">
        <f t="shared" si="11"/>
        <v>90.09</v>
      </c>
      <c r="DF6" s="22">
        <f t="shared" si="11"/>
        <v>90.21</v>
      </c>
      <c r="DG6" s="21" t="str">
        <f>IF(DG7="","",IF(DG7="-","【-】","【"&amp;SUBSTITUTE(TEXT(DG7,"#,##0.00"),"-","△")&amp;"】"))</f>
        <v>【90.12】</v>
      </c>
      <c r="DH6" s="22">
        <f>IF(DH7="",NA(),DH7)</f>
        <v>54.55</v>
      </c>
      <c r="DI6" s="22">
        <f t="shared" ref="DI6:DQ6" si="12">IF(DI7="",NA(),DI7)</f>
        <v>53.61</v>
      </c>
      <c r="DJ6" s="22">
        <f t="shared" si="12"/>
        <v>53.19</v>
      </c>
      <c r="DK6" s="22">
        <f t="shared" si="12"/>
        <v>52.08</v>
      </c>
      <c r="DL6" s="22">
        <f t="shared" si="12"/>
        <v>50.68</v>
      </c>
      <c r="DM6" s="22">
        <f t="shared" si="12"/>
        <v>48.01</v>
      </c>
      <c r="DN6" s="22">
        <f t="shared" si="12"/>
        <v>48.86</v>
      </c>
      <c r="DO6" s="22">
        <f t="shared" si="12"/>
        <v>49.6</v>
      </c>
      <c r="DP6" s="22">
        <f t="shared" si="12"/>
        <v>50.31</v>
      </c>
      <c r="DQ6" s="22">
        <f t="shared" si="12"/>
        <v>50.74</v>
      </c>
      <c r="DR6" s="21" t="str">
        <f>IF(DR7="","",IF(DR7="-","【-】","【"&amp;SUBSTITUTE(TEXT(DR7,"#,##0.00"),"-","△")&amp;"】"))</f>
        <v>【50.88】</v>
      </c>
      <c r="DS6" s="22">
        <f>IF(DS7="",NA(),DS7)</f>
        <v>21.18</v>
      </c>
      <c r="DT6" s="22">
        <f t="shared" ref="DT6:EB6" si="13">IF(DT7="",NA(),DT7)</f>
        <v>22.39</v>
      </c>
      <c r="DU6" s="22">
        <f t="shared" si="13"/>
        <v>25</v>
      </c>
      <c r="DV6" s="22">
        <f t="shared" si="13"/>
        <v>25.77</v>
      </c>
      <c r="DW6" s="22">
        <f t="shared" si="13"/>
        <v>27.18</v>
      </c>
      <c r="DX6" s="22">
        <f t="shared" si="13"/>
        <v>16.600000000000001</v>
      </c>
      <c r="DY6" s="22">
        <f t="shared" si="13"/>
        <v>18.510000000000002</v>
      </c>
      <c r="DZ6" s="22">
        <f t="shared" si="13"/>
        <v>20.49</v>
      </c>
      <c r="EA6" s="22">
        <f t="shared" si="13"/>
        <v>21.34</v>
      </c>
      <c r="EB6" s="22">
        <f t="shared" si="13"/>
        <v>23.27</v>
      </c>
      <c r="EC6" s="21" t="str">
        <f>IF(EC7="","",IF(EC7="-","【-】","【"&amp;SUBSTITUTE(TEXT(EC7,"#,##0.00"),"-","△")&amp;"】"))</f>
        <v>【22.30】</v>
      </c>
      <c r="ED6" s="22">
        <f>IF(ED7="",NA(),ED7)</f>
        <v>0.95</v>
      </c>
      <c r="EE6" s="22">
        <f t="shared" ref="EE6:EM6" si="14">IF(EE7="",NA(),EE7)</f>
        <v>0.8</v>
      </c>
      <c r="EF6" s="22">
        <f t="shared" si="14"/>
        <v>0.65</v>
      </c>
      <c r="EG6" s="22">
        <f t="shared" si="14"/>
        <v>1.04</v>
      </c>
      <c r="EH6" s="22">
        <f t="shared" si="14"/>
        <v>1.02</v>
      </c>
      <c r="EI6" s="22">
        <f t="shared" si="14"/>
        <v>0.65</v>
      </c>
      <c r="EJ6" s="22">
        <f t="shared" si="14"/>
        <v>0.7</v>
      </c>
      <c r="EK6" s="22">
        <f t="shared" si="14"/>
        <v>0.72</v>
      </c>
      <c r="EL6" s="22">
        <f t="shared" si="14"/>
        <v>0.69</v>
      </c>
      <c r="EM6" s="22">
        <f t="shared" si="14"/>
        <v>0.69</v>
      </c>
      <c r="EN6" s="21" t="str">
        <f>IF(EN7="","",IF(EN7="-","【-】","【"&amp;SUBSTITUTE(TEXT(EN7,"#,##0.00"),"-","△")&amp;"】"))</f>
        <v>【0.66】</v>
      </c>
    </row>
    <row r="7" spans="1:144" s="23" customFormat="1" x14ac:dyDescent="0.15">
      <c r="A7" s="15"/>
      <c r="B7" s="24">
        <v>2021</v>
      </c>
      <c r="C7" s="24">
        <v>262048</v>
      </c>
      <c r="D7" s="24">
        <v>46</v>
      </c>
      <c r="E7" s="24">
        <v>1</v>
      </c>
      <c r="F7" s="24">
        <v>0</v>
      </c>
      <c r="G7" s="24">
        <v>1</v>
      </c>
      <c r="H7" s="24" t="s">
        <v>93</v>
      </c>
      <c r="I7" s="24" t="s">
        <v>94</v>
      </c>
      <c r="J7" s="24" t="s">
        <v>95</v>
      </c>
      <c r="K7" s="24" t="s">
        <v>96</v>
      </c>
      <c r="L7" s="24" t="s">
        <v>97</v>
      </c>
      <c r="M7" s="24" t="s">
        <v>98</v>
      </c>
      <c r="N7" s="25" t="s">
        <v>99</v>
      </c>
      <c r="O7" s="25">
        <v>63.2</v>
      </c>
      <c r="P7" s="25">
        <v>99.52</v>
      </c>
      <c r="Q7" s="25">
        <v>2932</v>
      </c>
      <c r="R7" s="25">
        <v>183510</v>
      </c>
      <c r="S7" s="25">
        <v>67.540000000000006</v>
      </c>
      <c r="T7" s="25">
        <v>2717.06</v>
      </c>
      <c r="U7" s="25">
        <v>181960</v>
      </c>
      <c r="V7" s="25">
        <v>29.57</v>
      </c>
      <c r="W7" s="25">
        <v>6153.53</v>
      </c>
      <c r="X7" s="25">
        <v>108.84</v>
      </c>
      <c r="Y7" s="25">
        <v>106.03</v>
      </c>
      <c r="Z7" s="25">
        <v>105.26</v>
      </c>
      <c r="AA7" s="25">
        <v>101.07</v>
      </c>
      <c r="AB7" s="25">
        <v>96.95</v>
      </c>
      <c r="AC7" s="25">
        <v>113.95</v>
      </c>
      <c r="AD7" s="25">
        <v>112.62</v>
      </c>
      <c r="AE7" s="25">
        <v>113.35</v>
      </c>
      <c r="AF7" s="25">
        <v>112.36</v>
      </c>
      <c r="AG7" s="25">
        <v>112.26</v>
      </c>
      <c r="AH7" s="25">
        <v>111.39</v>
      </c>
      <c r="AI7" s="25">
        <v>0</v>
      </c>
      <c r="AJ7" s="25">
        <v>0</v>
      </c>
      <c r="AK7" s="25">
        <v>0</v>
      </c>
      <c r="AL7" s="25">
        <v>0</v>
      </c>
      <c r="AM7" s="25">
        <v>0</v>
      </c>
      <c r="AN7" s="25">
        <v>0</v>
      </c>
      <c r="AO7" s="25">
        <v>0.75</v>
      </c>
      <c r="AP7" s="25">
        <v>0.51</v>
      </c>
      <c r="AQ7" s="25">
        <v>0.28999999999999998</v>
      </c>
      <c r="AR7" s="25">
        <v>0.25</v>
      </c>
      <c r="AS7" s="25">
        <v>1.3</v>
      </c>
      <c r="AT7" s="25">
        <v>195.05</v>
      </c>
      <c r="AU7" s="25">
        <v>213.23</v>
      </c>
      <c r="AV7" s="25">
        <v>192.87</v>
      </c>
      <c r="AW7" s="25">
        <v>167.22</v>
      </c>
      <c r="AX7" s="25">
        <v>175.9</v>
      </c>
      <c r="AY7" s="25">
        <v>307.83</v>
      </c>
      <c r="AZ7" s="25">
        <v>318.89</v>
      </c>
      <c r="BA7" s="25">
        <v>309.10000000000002</v>
      </c>
      <c r="BB7" s="25">
        <v>306.08</v>
      </c>
      <c r="BC7" s="25">
        <v>306.14999999999998</v>
      </c>
      <c r="BD7" s="25">
        <v>261.51</v>
      </c>
      <c r="BE7" s="25">
        <v>193.47</v>
      </c>
      <c r="BF7" s="25">
        <v>202.16</v>
      </c>
      <c r="BG7" s="25">
        <v>229.13</v>
      </c>
      <c r="BH7" s="25">
        <v>288.37</v>
      </c>
      <c r="BI7" s="25">
        <v>285.73</v>
      </c>
      <c r="BJ7" s="25">
        <v>295.44</v>
      </c>
      <c r="BK7" s="25">
        <v>290.07</v>
      </c>
      <c r="BL7" s="25">
        <v>290.42</v>
      </c>
      <c r="BM7" s="25">
        <v>294.66000000000003</v>
      </c>
      <c r="BN7" s="25">
        <v>285.27</v>
      </c>
      <c r="BO7" s="25">
        <v>265.16000000000003</v>
      </c>
      <c r="BP7" s="25">
        <v>99.91</v>
      </c>
      <c r="BQ7" s="25">
        <v>97.37</v>
      </c>
      <c r="BR7" s="25">
        <v>95.54</v>
      </c>
      <c r="BS7" s="25">
        <v>81.64</v>
      </c>
      <c r="BT7" s="25">
        <v>84.3</v>
      </c>
      <c r="BU7" s="25">
        <v>106.02</v>
      </c>
      <c r="BV7" s="25">
        <v>104.84</v>
      </c>
      <c r="BW7" s="25">
        <v>106.11</v>
      </c>
      <c r="BX7" s="25">
        <v>103.75</v>
      </c>
      <c r="BY7" s="25">
        <v>105.3</v>
      </c>
      <c r="BZ7" s="25">
        <v>102.35</v>
      </c>
      <c r="CA7" s="25">
        <v>157.53</v>
      </c>
      <c r="CB7" s="25">
        <v>161.22999999999999</v>
      </c>
      <c r="CC7" s="25">
        <v>164.37</v>
      </c>
      <c r="CD7" s="25">
        <v>169.51</v>
      </c>
      <c r="CE7" s="25">
        <v>184.6</v>
      </c>
      <c r="CF7" s="25">
        <v>158.6</v>
      </c>
      <c r="CG7" s="25">
        <v>161.82</v>
      </c>
      <c r="CH7" s="25">
        <v>161.03</v>
      </c>
      <c r="CI7" s="25">
        <v>159.93</v>
      </c>
      <c r="CJ7" s="25">
        <v>162.77000000000001</v>
      </c>
      <c r="CK7" s="25">
        <v>167.74</v>
      </c>
      <c r="CL7" s="25">
        <v>62.17</v>
      </c>
      <c r="CM7" s="25">
        <v>61.56</v>
      </c>
      <c r="CN7" s="25">
        <v>61.35</v>
      </c>
      <c r="CO7" s="25">
        <v>62.99</v>
      </c>
      <c r="CP7" s="25">
        <v>62.49</v>
      </c>
      <c r="CQ7" s="25">
        <v>62.88</v>
      </c>
      <c r="CR7" s="25">
        <v>62.32</v>
      </c>
      <c r="CS7" s="25">
        <v>61.71</v>
      </c>
      <c r="CT7" s="25">
        <v>63.12</v>
      </c>
      <c r="CU7" s="25">
        <v>62.57</v>
      </c>
      <c r="CV7" s="25">
        <v>60.29</v>
      </c>
      <c r="CW7" s="25">
        <v>90.99</v>
      </c>
      <c r="CX7" s="25">
        <v>91.06</v>
      </c>
      <c r="CY7" s="25">
        <v>90.16</v>
      </c>
      <c r="CZ7" s="25">
        <v>90.01</v>
      </c>
      <c r="DA7" s="25">
        <v>90.84</v>
      </c>
      <c r="DB7" s="25">
        <v>90.13</v>
      </c>
      <c r="DC7" s="25">
        <v>90.19</v>
      </c>
      <c r="DD7" s="25">
        <v>90.03</v>
      </c>
      <c r="DE7" s="25">
        <v>90.09</v>
      </c>
      <c r="DF7" s="25">
        <v>90.21</v>
      </c>
      <c r="DG7" s="25">
        <v>90.12</v>
      </c>
      <c r="DH7" s="25">
        <v>54.55</v>
      </c>
      <c r="DI7" s="25">
        <v>53.61</v>
      </c>
      <c r="DJ7" s="25">
        <v>53.19</v>
      </c>
      <c r="DK7" s="25">
        <v>52.08</v>
      </c>
      <c r="DL7" s="25">
        <v>50.68</v>
      </c>
      <c r="DM7" s="25">
        <v>48.01</v>
      </c>
      <c r="DN7" s="25">
        <v>48.86</v>
      </c>
      <c r="DO7" s="25">
        <v>49.6</v>
      </c>
      <c r="DP7" s="25">
        <v>50.31</v>
      </c>
      <c r="DQ7" s="25">
        <v>50.74</v>
      </c>
      <c r="DR7" s="25">
        <v>50.88</v>
      </c>
      <c r="DS7" s="25">
        <v>21.18</v>
      </c>
      <c r="DT7" s="25">
        <v>22.39</v>
      </c>
      <c r="DU7" s="25">
        <v>25</v>
      </c>
      <c r="DV7" s="25">
        <v>25.77</v>
      </c>
      <c r="DW7" s="25">
        <v>27.18</v>
      </c>
      <c r="DX7" s="25">
        <v>16.600000000000001</v>
      </c>
      <c r="DY7" s="25">
        <v>18.510000000000002</v>
      </c>
      <c r="DZ7" s="25">
        <v>20.49</v>
      </c>
      <c r="EA7" s="25">
        <v>21.34</v>
      </c>
      <c r="EB7" s="25">
        <v>23.27</v>
      </c>
      <c r="EC7" s="25">
        <v>22.3</v>
      </c>
      <c r="ED7" s="25">
        <v>0.95</v>
      </c>
      <c r="EE7" s="25">
        <v>0.8</v>
      </c>
      <c r="EF7" s="25">
        <v>0.65</v>
      </c>
      <c r="EG7" s="25">
        <v>1.04</v>
      </c>
      <c r="EH7" s="25">
        <v>1.02</v>
      </c>
      <c r="EI7" s="25">
        <v>0.65</v>
      </c>
      <c r="EJ7" s="25">
        <v>0.7</v>
      </c>
      <c r="EK7" s="25">
        <v>0.72</v>
      </c>
      <c r="EL7" s="25">
        <v>0.69</v>
      </c>
      <c r="EM7" s="25">
        <v>0.69</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107</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01935</cp:lastModifiedBy>
  <dcterms:created xsi:type="dcterms:W3CDTF">2022-12-01T01:01:08Z</dcterms:created>
  <dcterms:modified xsi:type="dcterms:W3CDTF">2023-02-01T02:41:50Z</dcterms:modified>
  <cp:category/>
</cp:coreProperties>
</file>