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3 市町村等から\04 綾部市\下水\"/>
    </mc:Choice>
  </mc:AlternateContent>
  <xr:revisionPtr revIDLastSave="0" documentId="13_ncr:1_{EBF94DBC-9C54-4C63-AFF6-DE6A710731B0}" xr6:coauthVersionLast="36" xr6:coauthVersionMax="45" xr10:uidLastSave="{00000000-0000-0000-0000-000000000000}"/>
  <workbookProtection workbookAlgorithmName="SHA-512" workbookHashValue="1MV62wwSPB6AwvI9fZxGmD8LC+kEdu3bh2IBUtESvoZXCKmyYow+6uZ+F66JjlRgQrZnl2+YLuUPpaeMvoXYdw==" workbookSaltValue="WicVmgz8hnPE7WHhSBRr2Q==" workbookSpinCount="100000" lockStructure="1"/>
  <bookViews>
    <workbookView xWindow="0" yWindow="0" windowWidth="19200" windowHeight="68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I8" i="4"/>
  <c r="B8" i="4"/>
</calcChain>
</file>

<file path=xl/sharedStrings.xml><?xml version="1.0" encoding="utf-8"?>
<sst xmlns="http://schemas.openxmlformats.org/spreadsheetml/2006/main" count="275" uniqueCount="118">
  <si>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</si>
  <si>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</si>
  <si>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</si>
  <si>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</si>
  <si>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</si>
  <si>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</si>
  <si>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</si>
  <si>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</si>
  <si>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</si>
  <si>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</si>
  <si>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</si>
  <si>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</si>
  <si>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</si>
  <si>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</si>
  <si>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</si>
  <si>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</si>
  <si>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</si>
  <si>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</si>
  <si>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</si>
  <si>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</si>
  <si>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</si>
  <si>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</si>
  <si>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</si>
  <si>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</si>
  <si>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</si>
  <si>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</si>
  <si>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</si>
  <si>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</si>
  <si>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</si>
  <si>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</si>
  <si>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</si>
  <si>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</si>
  <si>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</si>
  <si>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</si>
  <si>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</si>
  <si>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</si>
  <si>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</si>
  <si>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</si>
  <si>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</si>
  <si>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</si>
  <si>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</si>
  <si>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</si>
  <si>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</si>
  <si>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</si>
  <si>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</si>
  <si>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</si>
  <si>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</si>
  <si>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</si>
  <si>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</si>
  <si>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</si>
  <si>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</si>
  <si>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</si>
  <si>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</si>
  <si>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</si>
  <si>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</si>
  <si>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</si>
  <si>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</si>
  <si>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</si>
  <si>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</si>
  <si>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</si>
  <si>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</si>
  <si>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</si>
  <si>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</si>
  <si>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</si>
  <si>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</si>
  <si>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</si>
  <si>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</si>
  <si>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</si>
  <si>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</si>
  <si>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</si>
  <si>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</si>
  <si>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</si>
  <si>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</si>
  <si>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</si>
  <si>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</si>
  <si>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</si>
  <si>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</si>
  <si>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</si>
  <si>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</si>
  <si>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</si>
  <si>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</si>
  <si>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</si>
  <si>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</si>
  <si>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</si>
  <si>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</si>
  <si>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</si>
  <si>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</si>
  <si>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</si>
  <si>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</si>
  <si>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</si>
  <si>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</si>
  <si>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</si>
  <si>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</si>
  <si>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</si>
  <si>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</si>
  <si>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</si>
  <si>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</si>
  <si>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</si>
  <si>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</si>
  <si>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</si>
  <si>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</si>
  <si>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</si>
  <si>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</si>
  <si>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</si>
  <si>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</si>
  <si>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</si>
  <si>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</si>
  <si>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</si>
  <si>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</si>
  <si>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</si>
  <si>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</si>
  <si>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</si>
  <si>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</si>
  <si>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</si>
  <si>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</si>
  <si>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本市の農業集落排水事業の経営は厳しい状態であると認識しています。汚水処理原価に対して、それに見合う適正な使用料収益が確保できていないためと分析しています。
適正な使用料収益の確保のため、令和5年度から使用料改定を予定しています。また、汚水処理原価を減少させるため、徹底した維持管理費の削減、適切な投資・改修計画を行い、経営の安定化を図りたいと考えています。</t>
    <rPh sb="78" eb="80">
      <t>テキセイ</t>
    </rPh>
    <rPh sb="81" eb="84">
      <t>シヨウリョウ</t>
    </rPh>
    <rPh sb="84" eb="86">
      <t>シュウエキ</t>
    </rPh>
    <rPh sb="87" eb="89">
      <t>カクホ</t>
    </rPh>
    <rPh sb="93" eb="95">
      <t>レイワ</t>
    </rPh>
    <rPh sb="96" eb="98">
      <t>ネンド</t>
    </rPh>
    <rPh sb="100" eb="102">
      <t>シヨウ</t>
    </rPh>
    <rPh sb="102" eb="103">
      <t>リョウ</t>
    </rPh>
    <rPh sb="103" eb="105">
      <t>カイテイ</t>
    </rPh>
    <rPh sb="106" eb="108">
      <t>ヨテイ</t>
    </rPh>
    <rPh sb="162" eb="165">
      <t>アンテイカ</t>
    </rPh>
    <rPh sb="166" eb="167">
      <t>ハカ</t>
    </rPh>
    <phoneticPr fontId="4"/>
  </si>
  <si>
    <t>①経常収支比率は100％を下回っており、類似団体と比較して低い水準です。収益に占める一般会計繰入金の割合が高い状況であり、経営改善を図る必要があります。また、⑤経費回収率も100％を下回っており、使用料収益の確保及び汚水処理費の削減が必要です。
②累積欠損金比率は、類似団体と比較して高い水準です。本年度決算が赤字であったことから累積欠損金が増加しました。累積欠損金の解消に向け経営改善を図る必要があります。
③流動比率は100％を下回っており、類似団体と比較して低い水準です。企業債の償還は平準化債の発行と一般会計繰入金に依存している状況です。
④企業債残高対事業規模比率は企業債の償還が進んだことにより改善したものの、類似団体と比較すると大きく上回っており、維持管理費等も含めて適正な使用料収益の確保が必要です。
⑥汚水処理原価は、類似団体と比較して高い水準です。維持管理費の削減、接続率の向上による有収水量を増加させる取り組みが必要です。
⑦施設利用率は前年度と同水準となっています。類似団体と比較すると低い水準であり、適切な投資・改修計画を検討する必要があります。
⑧水洗化率は、類似団体と比較して高い水準となっています。引き続き水洗化の普及促進に努めていく必要があります。</t>
    <rPh sb="430" eb="433">
      <t>ゼンネンド</t>
    </rPh>
    <rPh sb="434" eb="437">
      <t>ドウスイジュン</t>
    </rPh>
    <rPh sb="450" eb="452">
      <t>ヒカク</t>
    </rPh>
    <rPh sb="455" eb="456">
      <t>ヒク</t>
    </rPh>
    <rPh sb="457" eb="459">
      <t>スイジュン</t>
    </rPh>
    <rPh sb="474" eb="476">
      <t>ケントウ</t>
    </rPh>
    <rPh sb="478" eb="480">
      <t>ヒツヨウ</t>
    </rPh>
    <phoneticPr fontId="4"/>
  </si>
  <si>
    <t>①有形固定資産減価償却率は、類似団体と比較して低い水準ですが、平成31年4月1日に法適化した影響があり、単純比較が難しい状況です。
②管渠老朽化率及び③管渠改善率については、管渠は比較的新しいため、現状大規模な改修を行う必要はありません。ただし、事業実施から約28年が経過しており、処理場施設等の老朽化が進行しているため、長寿命化計画等を検討していく必要があります。</t>
    <rPh sb="67" eb="68">
      <t>クダ</t>
    </rPh>
    <rPh sb="69" eb="72">
      <t>ロウキュウカ</t>
    </rPh>
    <rPh sb="72" eb="73">
      <t>リツ</t>
    </rPh>
    <rPh sb="73" eb="74">
      <t>オヨ</t>
    </rPh>
    <rPh sb="78" eb="81">
      <t>カイゼンリツ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</si>
</sst>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0.02</c:v>
                </c:pt>
                <c:pt idx="3" formatCode="#,##0.00;&quot;△&quot;#,##0.00">
                  <c:v>0</c:v>
                </c:pt>
                <c:pt idx="4" formatCode="#,##0.00;&quot;△&quot;#,##0.00">
                  <c:v>0</c:v>
                </c:pt>
              </c:numCache>
            </c:numRef>
          </c:val>
          <c:extLst>
            <c:ext xmlns:c16="http://schemas.microsoft.com/office/drawing/2014/chart" uri="{C3380CC4-5D6E-409C-BE32-E72D297353CC}">
              <c16:uniqueId val="{00000000-BEBA-42B5-A6FB-237D246544F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0.25</c:v>
                </c:pt>
                <c:pt idx="4">
                  <c:v>0.05</c:v>
                </c:pt>
              </c:numCache>
            </c:numRef>
          </c:val>
          <c:smooth val="0"/>
          <c:extLst>
            <c:ext xmlns:c16="http://schemas.microsoft.com/office/drawing/2014/chart" uri="{C3380CC4-5D6E-409C-BE32-E72D297353CC}">
              <c16:uniqueId val="{00000001-BEBA-42B5-A6FB-237D246544F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51.13</c:v>
                </c:pt>
                <c:pt idx="3">
                  <c:v>53</c:v>
                </c:pt>
                <c:pt idx="4">
                  <c:v>53.3</c:v>
                </c:pt>
              </c:numCache>
            </c:numRef>
          </c:val>
          <c:extLst>
            <c:ext xmlns:c16="http://schemas.microsoft.com/office/drawing/2014/chart" uri="{C3380CC4-5D6E-409C-BE32-E72D297353CC}">
              <c16:uniqueId val="{00000000-971C-445D-A113-FD9F369B44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50.14</c:v>
                </c:pt>
                <c:pt idx="3">
                  <c:v>54.83</c:v>
                </c:pt>
                <c:pt idx="4">
                  <c:v>66.53</c:v>
                </c:pt>
              </c:numCache>
            </c:numRef>
          </c:val>
          <c:smooth val="0"/>
          <c:extLst>
            <c:ext xmlns:c16="http://schemas.microsoft.com/office/drawing/2014/chart" uri="{C3380CC4-5D6E-409C-BE32-E72D297353CC}">
              <c16:uniqueId val="{00000001-971C-445D-A113-FD9F369B44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93.34</c:v>
                </c:pt>
                <c:pt idx="3">
                  <c:v>93.47</c:v>
                </c:pt>
                <c:pt idx="4">
                  <c:v>93.49</c:v>
                </c:pt>
              </c:numCache>
            </c:numRef>
          </c:val>
          <c:extLst>
            <c:ext xmlns:c16="http://schemas.microsoft.com/office/drawing/2014/chart" uri="{C3380CC4-5D6E-409C-BE32-E72D297353CC}">
              <c16:uniqueId val="{00000000-8E80-4F49-AB79-F715CE2774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84.98</c:v>
                </c:pt>
                <c:pt idx="3">
                  <c:v>84.7</c:v>
                </c:pt>
                <c:pt idx="4">
                  <c:v>84.67</c:v>
                </c:pt>
              </c:numCache>
            </c:numRef>
          </c:val>
          <c:smooth val="0"/>
          <c:extLst>
            <c:ext xmlns:c16="http://schemas.microsoft.com/office/drawing/2014/chart" uri="{C3380CC4-5D6E-409C-BE32-E72D297353CC}">
              <c16:uniqueId val="{00000001-8E80-4F49-AB79-F715CE2774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84.56</c:v>
                </c:pt>
                <c:pt idx="3">
                  <c:v>85.88</c:v>
                </c:pt>
                <c:pt idx="4">
                  <c:v>82.74</c:v>
                </c:pt>
              </c:numCache>
            </c:numRef>
          </c:val>
          <c:extLst>
            <c:ext xmlns:c16="http://schemas.microsoft.com/office/drawing/2014/chart" uri="{C3380CC4-5D6E-409C-BE32-E72D297353CC}">
              <c16:uniqueId val="{00000000-FA67-44A5-BF02-17AF589B3F5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c:v>
                </c:pt>
                <c:pt idx="3">
                  <c:v>106.37</c:v>
                </c:pt>
                <c:pt idx="4">
                  <c:v>106.07</c:v>
                </c:pt>
              </c:numCache>
            </c:numRef>
          </c:val>
          <c:smooth val="0"/>
          <c:extLst>
            <c:ext xmlns:c16="http://schemas.microsoft.com/office/drawing/2014/chart" uri="{C3380CC4-5D6E-409C-BE32-E72D297353CC}">
              <c16:uniqueId val="{00000001-FA67-44A5-BF02-17AF589B3F5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3.74</c:v>
                </c:pt>
                <c:pt idx="3">
                  <c:v>7.29</c:v>
                </c:pt>
                <c:pt idx="4">
                  <c:v>10.67</c:v>
                </c:pt>
              </c:numCache>
            </c:numRef>
          </c:val>
          <c:extLst>
            <c:ext xmlns:c16="http://schemas.microsoft.com/office/drawing/2014/chart" uri="{C3380CC4-5D6E-409C-BE32-E72D297353CC}">
              <c16:uniqueId val="{00000000-553A-401D-AA31-8FBE9D3487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23.06</c:v>
                </c:pt>
                <c:pt idx="3">
                  <c:v>20.34</c:v>
                </c:pt>
                <c:pt idx="4">
                  <c:v>21.85</c:v>
                </c:pt>
              </c:numCache>
            </c:numRef>
          </c:val>
          <c:smooth val="0"/>
          <c:extLst>
            <c:ext xmlns:c16="http://schemas.microsoft.com/office/drawing/2014/chart" uri="{C3380CC4-5D6E-409C-BE32-E72D297353CC}">
              <c16:uniqueId val="{00000001-553A-401D-AA31-8FBE9D3487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565-4CBD-8B2B-E28DDC6ED0D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565-4CBD-8B2B-E28DDC6ED0D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231.2</c:v>
                </c:pt>
                <c:pt idx="3">
                  <c:v>306.08</c:v>
                </c:pt>
                <c:pt idx="4">
                  <c:v>419.44</c:v>
                </c:pt>
              </c:numCache>
            </c:numRef>
          </c:val>
          <c:extLst>
            <c:ext xmlns:c16="http://schemas.microsoft.com/office/drawing/2014/chart" uri="{C3380CC4-5D6E-409C-BE32-E72D297353CC}">
              <c16:uniqueId val="{00000000-BD73-4069-B759-6A3ACFF2601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193.99</c:v>
                </c:pt>
                <c:pt idx="3">
                  <c:v>139.02000000000001</c:v>
                </c:pt>
                <c:pt idx="4">
                  <c:v>132.04</c:v>
                </c:pt>
              </c:numCache>
            </c:numRef>
          </c:val>
          <c:smooth val="0"/>
          <c:extLst>
            <c:ext xmlns:c16="http://schemas.microsoft.com/office/drawing/2014/chart" uri="{C3380CC4-5D6E-409C-BE32-E72D297353CC}">
              <c16:uniqueId val="{00000001-BD73-4069-B759-6A3ACFF2601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9.56</c:v>
                </c:pt>
                <c:pt idx="3">
                  <c:v>10.199999999999999</c:v>
                </c:pt>
                <c:pt idx="4">
                  <c:v>11.79</c:v>
                </c:pt>
              </c:numCache>
            </c:numRef>
          </c:val>
          <c:extLst>
            <c:ext xmlns:c16="http://schemas.microsoft.com/office/drawing/2014/chart" uri="{C3380CC4-5D6E-409C-BE32-E72D297353CC}">
              <c16:uniqueId val="{00000000-A038-407B-8D17-27971888862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26.99</c:v>
                </c:pt>
                <c:pt idx="3">
                  <c:v>29.13</c:v>
                </c:pt>
                <c:pt idx="4">
                  <c:v>35.69</c:v>
                </c:pt>
              </c:numCache>
            </c:numRef>
          </c:val>
          <c:smooth val="0"/>
          <c:extLst>
            <c:ext xmlns:c16="http://schemas.microsoft.com/office/drawing/2014/chart" uri="{C3380CC4-5D6E-409C-BE32-E72D297353CC}">
              <c16:uniqueId val="{00000001-A038-407B-8D17-27971888862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4386.6099999999997</c:v>
                </c:pt>
                <c:pt idx="3">
                  <c:v>3988.51</c:v>
                </c:pt>
                <c:pt idx="4">
                  <c:v>3875.49</c:v>
                </c:pt>
              </c:numCache>
            </c:numRef>
          </c:val>
          <c:extLst>
            <c:ext xmlns:c16="http://schemas.microsoft.com/office/drawing/2014/chart" uri="{C3380CC4-5D6E-409C-BE32-E72D297353CC}">
              <c16:uniqueId val="{00000000-B67A-4792-90F6-9A4C4A33C69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826.83</c:v>
                </c:pt>
                <c:pt idx="3">
                  <c:v>867.83</c:v>
                </c:pt>
                <c:pt idx="4">
                  <c:v>791.76</c:v>
                </c:pt>
              </c:numCache>
            </c:numRef>
          </c:val>
          <c:smooth val="0"/>
          <c:extLst>
            <c:ext xmlns:c16="http://schemas.microsoft.com/office/drawing/2014/chart" uri="{C3380CC4-5D6E-409C-BE32-E72D297353CC}">
              <c16:uniqueId val="{00000001-B67A-4792-90F6-9A4C4A33C69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47.46</c:v>
                </c:pt>
                <c:pt idx="3">
                  <c:v>52.69</c:v>
                </c:pt>
                <c:pt idx="4">
                  <c:v>47.99</c:v>
                </c:pt>
              </c:numCache>
            </c:numRef>
          </c:val>
          <c:extLst>
            <c:ext xmlns:c16="http://schemas.microsoft.com/office/drawing/2014/chart" uri="{C3380CC4-5D6E-409C-BE32-E72D297353CC}">
              <c16:uniqueId val="{00000000-60F2-4170-A44B-59B2223A91C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57.31</c:v>
                </c:pt>
                <c:pt idx="3">
                  <c:v>57.08</c:v>
                </c:pt>
                <c:pt idx="4">
                  <c:v>56.26</c:v>
                </c:pt>
              </c:numCache>
            </c:numRef>
          </c:val>
          <c:smooth val="0"/>
          <c:extLst>
            <c:ext xmlns:c16="http://schemas.microsoft.com/office/drawing/2014/chart" uri="{C3380CC4-5D6E-409C-BE32-E72D297353CC}">
              <c16:uniqueId val="{00000001-60F2-4170-A44B-59B2223A91C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343.79</c:v>
                </c:pt>
                <c:pt idx="3">
                  <c:v>321.08</c:v>
                </c:pt>
                <c:pt idx="4">
                  <c:v>353.54</c:v>
                </c:pt>
              </c:numCache>
            </c:numRef>
          </c:val>
          <c:extLst>
            <c:ext xmlns:c16="http://schemas.microsoft.com/office/drawing/2014/chart" uri="{C3380CC4-5D6E-409C-BE32-E72D297353CC}">
              <c16:uniqueId val="{00000000-C66F-439E-8006-1985A0D1A45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273.52</c:v>
                </c:pt>
                <c:pt idx="3">
                  <c:v>274.99</c:v>
                </c:pt>
                <c:pt idx="4">
                  <c:v>282.08999999999997</c:v>
                </c:pt>
              </c:numCache>
            </c:numRef>
          </c:val>
          <c:smooth val="0"/>
          <c:extLst>
            <c:ext xmlns:c16="http://schemas.microsoft.com/office/drawing/2014/chart" uri="{C3380CC4-5D6E-409C-BE32-E72D297353CC}">
              <c16:uniqueId val="{00000001-C66F-439E-8006-1985A0D1A45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1"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京都府　綾部市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32384</v>
      </c>
      <c r="AM8" s="45"/>
      <c r="AN8" s="45"/>
      <c r="AO8" s="45"/>
      <c r="AP8" s="45"/>
      <c r="AQ8" s="45"/>
      <c r="AR8" s="45"/>
      <c r="AS8" s="45"/>
      <c r="AT8" s="46">
        <f>データ!T6</f>
        <v>347.1</v>
      </c>
      <c r="AU8" s="46"/>
      <c r="AV8" s="46"/>
      <c r="AW8" s="46"/>
      <c r="AX8" s="46"/>
      <c r="AY8" s="46"/>
      <c r="AZ8" s="46"/>
      <c r="BA8" s="46"/>
      <c r="BB8" s="46">
        <f>データ!U6</f>
        <v>93.3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55.28</v>
      </c>
      <c r="J10" s="46"/>
      <c r="K10" s="46"/>
      <c r="L10" s="46"/>
      <c r="M10" s="46"/>
      <c r="N10" s="46"/>
      <c r="O10" s="46"/>
      <c r="P10" s="46">
        <f>データ!P6</f>
        <v>13.01</v>
      </c>
      <c r="Q10" s="46"/>
      <c r="R10" s="46"/>
      <c r="S10" s="46"/>
      <c r="T10" s="46"/>
      <c r="U10" s="46"/>
      <c r="V10" s="46"/>
      <c r="W10" s="46">
        <f>データ!Q6</f>
        <v>90.91</v>
      </c>
      <c r="X10" s="46"/>
      <c r="Y10" s="46"/>
      <c r="Z10" s="46"/>
      <c r="AA10" s="46"/>
      <c r="AB10" s="46"/>
      <c r="AC10" s="46"/>
      <c r="AD10" s="45">
        <f>データ!R6</f>
        <v>2750</v>
      </c>
      <c r="AE10" s="45"/>
      <c r="AF10" s="45"/>
      <c r="AG10" s="45"/>
      <c r="AH10" s="45"/>
      <c r="AI10" s="45"/>
      <c r="AJ10" s="45"/>
      <c r="AK10" s="2"/>
      <c r="AL10" s="45">
        <f>データ!V6</f>
        <v>4180</v>
      </c>
      <c r="AM10" s="45"/>
      <c r="AN10" s="45"/>
      <c r="AO10" s="45"/>
      <c r="AP10" s="45"/>
      <c r="AQ10" s="45"/>
      <c r="AR10" s="45"/>
      <c r="AS10" s="45"/>
      <c r="AT10" s="46">
        <f>データ!W6</f>
        <v>2.96</v>
      </c>
      <c r="AU10" s="46"/>
      <c r="AV10" s="46"/>
      <c r="AW10" s="46"/>
      <c r="AX10" s="46"/>
      <c r="AY10" s="46"/>
      <c r="AZ10" s="46"/>
      <c r="BA10" s="46"/>
      <c r="BB10" s="46">
        <f>データ!X6</f>
        <v>1412.16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2" t="s">
        <v>26</v>
      </c>
      <c r="BM14" s="33"/>
      <c r="BN14" s="33"/>
      <c r="BO14" s="33"/>
      <c r="BP14" s="33"/>
      <c r="BQ14" s="33"/>
      <c r="BR14" s="33"/>
      <c r="BS14" s="33"/>
      <c r="BT14" s="33"/>
      <c r="BU14" s="33"/>
      <c r="BV14" s="33"/>
      <c r="BW14" s="33"/>
      <c r="BX14" s="33"/>
      <c r="BY14" s="33"/>
      <c r="BZ14" s="34"/>
    </row>
    <row r="15" spans="1:78" ht="13.5" customHeight="1" x14ac:dyDescent="0.2">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117</v>
      </c>
      <c r="BM47" s="81"/>
      <c r="BN47" s="81"/>
      <c r="BO47" s="81"/>
      <c r="BP47" s="81"/>
      <c r="BQ47" s="81"/>
      <c r="BR47" s="81"/>
      <c r="BS47" s="81"/>
      <c r="BT47" s="81"/>
      <c r="BU47" s="81"/>
      <c r="BV47" s="81"/>
      <c r="BW47" s="81"/>
      <c r="BX47" s="81"/>
      <c r="BY47" s="81"/>
      <c r="BZ47" s="8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2">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80"/>
      <c r="BM60" s="81"/>
      <c r="BN60" s="81"/>
      <c r="BO60" s="81"/>
      <c r="BP60" s="81"/>
      <c r="BQ60" s="81"/>
      <c r="BR60" s="81"/>
      <c r="BS60" s="81"/>
      <c r="BT60" s="81"/>
      <c r="BU60" s="81"/>
      <c r="BV60" s="81"/>
      <c r="BW60" s="81"/>
      <c r="BX60" s="81"/>
      <c r="BY60" s="81"/>
      <c r="BZ60" s="82"/>
    </row>
    <row r="61" spans="1:78" ht="13.5" customHeight="1" x14ac:dyDescent="0.2">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80"/>
      <c r="BM61" s="81"/>
      <c r="BN61" s="81"/>
      <c r="BO61" s="81"/>
      <c r="BP61" s="81"/>
      <c r="BQ61" s="81"/>
      <c r="BR61" s="81"/>
      <c r="BS61" s="81"/>
      <c r="BT61" s="81"/>
      <c r="BU61" s="81"/>
      <c r="BV61" s="81"/>
      <c r="BW61" s="81"/>
      <c r="BX61" s="81"/>
      <c r="BY61" s="81"/>
      <c r="BZ61" s="8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115</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Yph6aI5BzcbT99HPHwra0rEnodLO8vqYjFKgvERh6HiP+ytzAtArz4Rcl5OqwTm42s/KE9dPEmwx0rLkoviAMg==" saltValue="vdskMWYlR9euCJVyh+gMB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262030</v>
      </c>
      <c r="D6" s="19">
        <f t="shared" si="3"/>
        <v>46</v>
      </c>
      <c r="E6" s="19">
        <f t="shared" si="3"/>
        <v>17</v>
      </c>
      <c r="F6" s="19">
        <f t="shared" si="3"/>
        <v>5</v>
      </c>
      <c r="G6" s="19">
        <f t="shared" si="3"/>
        <v>0</v>
      </c>
      <c r="H6" s="19" t="str">
        <f t="shared" si="3"/>
        <v>京都府　綾部市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55.28</v>
      </c>
      <c r="P6" s="20">
        <f t="shared" si="3"/>
        <v>13.01</v>
      </c>
      <c r="Q6" s="20">
        <f t="shared" si="3"/>
        <v>90.91</v>
      </c>
      <c r="R6" s="20">
        <f t="shared" si="3"/>
        <v>2750</v>
      </c>
      <c r="S6" s="20">
        <f t="shared" si="3"/>
        <v>32384</v>
      </c>
      <c r="T6" s="20">
        <f t="shared" si="3"/>
        <v>347.1</v>
      </c>
      <c r="U6" s="20">
        <f t="shared" si="3"/>
        <v>93.3</v>
      </c>
      <c r="V6" s="20">
        <f t="shared" si="3"/>
        <v>4180</v>
      </c>
      <c r="W6" s="20">
        <f t="shared" si="3"/>
        <v>2.96</v>
      </c>
      <c r="X6" s="20">
        <f t="shared" si="3"/>
        <v>1412.16</v>
      </c>
      <c r="Y6" s="21" t="str">
        <f>IF(Y7="",NA(),Y7)</f>
        <v>-</v>
      </c>
      <c r="Z6" s="21" t="str">
        <f t="shared" ref="Z6:AH6" si="4">IF(Z7="",NA(),Z7)</f>
        <v>-</v>
      </c>
      <c r="AA6" s="21">
        <f t="shared" si="4"/>
        <v>84.56</v>
      </c>
      <c r="AB6" s="21">
        <f t="shared" si="4"/>
        <v>85.88</v>
      </c>
      <c r="AC6" s="21">
        <f t="shared" si="4"/>
        <v>82.74</v>
      </c>
      <c r="AD6" s="21" t="str">
        <f t="shared" si="4"/>
        <v>-</v>
      </c>
      <c r="AE6" s="21" t="str">
        <f t="shared" si="4"/>
        <v>-</v>
      </c>
      <c r="AF6" s="21">
        <f t="shared" si="4"/>
        <v>103.6</v>
      </c>
      <c r="AG6" s="21">
        <f t="shared" si="4"/>
        <v>106.37</v>
      </c>
      <c r="AH6" s="21">
        <f t="shared" si="4"/>
        <v>106.07</v>
      </c>
      <c r="AI6" s="20" t="str">
        <f>IF(AI7="","",IF(AI7="-","【-】","【"&amp;SUBSTITUTE(TEXT(AI7,"#,##0.00"),"-","△")&amp;"】"))</f>
        <v>【104.16】</v>
      </c>
      <c r="AJ6" s="21" t="str">
        <f>IF(AJ7="",NA(),AJ7)</f>
        <v>-</v>
      </c>
      <c r="AK6" s="21" t="str">
        <f t="shared" ref="AK6:AS6" si="5">IF(AK7="",NA(),AK7)</f>
        <v>-</v>
      </c>
      <c r="AL6" s="21">
        <f t="shared" si="5"/>
        <v>231.2</v>
      </c>
      <c r="AM6" s="21">
        <f t="shared" si="5"/>
        <v>306.08</v>
      </c>
      <c r="AN6" s="21">
        <f t="shared" si="5"/>
        <v>419.44</v>
      </c>
      <c r="AO6" s="21" t="str">
        <f t="shared" si="5"/>
        <v>-</v>
      </c>
      <c r="AP6" s="21" t="str">
        <f t="shared" si="5"/>
        <v>-</v>
      </c>
      <c r="AQ6" s="21">
        <f t="shared" si="5"/>
        <v>193.99</v>
      </c>
      <c r="AR6" s="21">
        <f t="shared" si="5"/>
        <v>139.02000000000001</v>
      </c>
      <c r="AS6" s="21">
        <f t="shared" si="5"/>
        <v>132.04</v>
      </c>
      <c r="AT6" s="20" t="str">
        <f>IF(AT7="","",IF(AT7="-","【-】","【"&amp;SUBSTITUTE(TEXT(AT7,"#,##0.00"),"-","△")&amp;"】"))</f>
        <v>【128.23】</v>
      </c>
      <c r="AU6" s="21" t="str">
        <f>IF(AU7="",NA(),AU7)</f>
        <v>-</v>
      </c>
      <c r="AV6" s="21" t="str">
        <f t="shared" ref="AV6:BD6" si="6">IF(AV7="",NA(),AV7)</f>
        <v>-</v>
      </c>
      <c r="AW6" s="21">
        <f t="shared" si="6"/>
        <v>9.56</v>
      </c>
      <c r="AX6" s="21">
        <f t="shared" si="6"/>
        <v>10.199999999999999</v>
      </c>
      <c r="AY6" s="21">
        <f t="shared" si="6"/>
        <v>11.79</v>
      </c>
      <c r="AZ6" s="21" t="str">
        <f t="shared" si="6"/>
        <v>-</v>
      </c>
      <c r="BA6" s="21" t="str">
        <f t="shared" si="6"/>
        <v>-</v>
      </c>
      <c r="BB6" s="21">
        <f t="shared" si="6"/>
        <v>26.99</v>
      </c>
      <c r="BC6" s="21">
        <f t="shared" si="6"/>
        <v>29.13</v>
      </c>
      <c r="BD6" s="21">
        <f t="shared" si="6"/>
        <v>35.69</v>
      </c>
      <c r="BE6" s="20" t="str">
        <f>IF(BE7="","",IF(BE7="-","【-】","【"&amp;SUBSTITUTE(TEXT(BE7,"#,##0.00"),"-","△")&amp;"】"))</f>
        <v>【34.77】</v>
      </c>
      <c r="BF6" s="21" t="str">
        <f>IF(BF7="",NA(),BF7)</f>
        <v>-</v>
      </c>
      <c r="BG6" s="21" t="str">
        <f t="shared" ref="BG6:BO6" si="7">IF(BG7="",NA(),BG7)</f>
        <v>-</v>
      </c>
      <c r="BH6" s="21">
        <f t="shared" si="7"/>
        <v>4386.6099999999997</v>
      </c>
      <c r="BI6" s="21">
        <f t="shared" si="7"/>
        <v>3988.51</v>
      </c>
      <c r="BJ6" s="21">
        <f t="shared" si="7"/>
        <v>3875.49</v>
      </c>
      <c r="BK6" s="21" t="str">
        <f t="shared" si="7"/>
        <v>-</v>
      </c>
      <c r="BL6" s="21" t="str">
        <f t="shared" si="7"/>
        <v>-</v>
      </c>
      <c r="BM6" s="21">
        <f t="shared" si="7"/>
        <v>826.83</v>
      </c>
      <c r="BN6" s="21">
        <f t="shared" si="7"/>
        <v>867.83</v>
      </c>
      <c r="BO6" s="21">
        <f t="shared" si="7"/>
        <v>791.76</v>
      </c>
      <c r="BP6" s="20" t="str">
        <f>IF(BP7="","",IF(BP7="-","【-】","【"&amp;SUBSTITUTE(TEXT(BP7,"#,##0.00"),"-","△")&amp;"】"))</f>
        <v>【786.37】</v>
      </c>
      <c r="BQ6" s="21" t="str">
        <f>IF(BQ7="",NA(),BQ7)</f>
        <v>-</v>
      </c>
      <c r="BR6" s="21" t="str">
        <f t="shared" ref="BR6:BZ6" si="8">IF(BR7="",NA(),BR7)</f>
        <v>-</v>
      </c>
      <c r="BS6" s="21">
        <f t="shared" si="8"/>
        <v>47.46</v>
      </c>
      <c r="BT6" s="21">
        <f t="shared" si="8"/>
        <v>52.69</v>
      </c>
      <c r="BU6" s="21">
        <f t="shared" si="8"/>
        <v>47.99</v>
      </c>
      <c r="BV6" s="21" t="str">
        <f t="shared" si="8"/>
        <v>-</v>
      </c>
      <c r="BW6" s="21" t="str">
        <f t="shared" si="8"/>
        <v>-</v>
      </c>
      <c r="BX6" s="21">
        <f t="shared" si="8"/>
        <v>57.31</v>
      </c>
      <c r="BY6" s="21">
        <f t="shared" si="8"/>
        <v>57.08</v>
      </c>
      <c r="BZ6" s="21">
        <f t="shared" si="8"/>
        <v>56.26</v>
      </c>
      <c r="CA6" s="20" t="str">
        <f>IF(CA7="","",IF(CA7="-","【-】","【"&amp;SUBSTITUTE(TEXT(CA7,"#,##0.00"),"-","△")&amp;"】"))</f>
        <v>【60.65】</v>
      </c>
      <c r="CB6" s="21" t="str">
        <f>IF(CB7="",NA(),CB7)</f>
        <v>-</v>
      </c>
      <c r="CC6" s="21" t="str">
        <f t="shared" ref="CC6:CK6" si="9">IF(CC7="",NA(),CC7)</f>
        <v>-</v>
      </c>
      <c r="CD6" s="21">
        <f t="shared" si="9"/>
        <v>343.79</v>
      </c>
      <c r="CE6" s="21">
        <f t="shared" si="9"/>
        <v>321.08</v>
      </c>
      <c r="CF6" s="21">
        <f t="shared" si="9"/>
        <v>353.54</v>
      </c>
      <c r="CG6" s="21" t="str">
        <f t="shared" si="9"/>
        <v>-</v>
      </c>
      <c r="CH6" s="21" t="str">
        <f t="shared" si="9"/>
        <v>-</v>
      </c>
      <c r="CI6" s="21">
        <f t="shared" si="9"/>
        <v>273.52</v>
      </c>
      <c r="CJ6" s="21">
        <f t="shared" si="9"/>
        <v>274.99</v>
      </c>
      <c r="CK6" s="21">
        <f t="shared" si="9"/>
        <v>282.08999999999997</v>
      </c>
      <c r="CL6" s="20" t="str">
        <f>IF(CL7="","",IF(CL7="-","【-】","【"&amp;SUBSTITUTE(TEXT(CL7,"#,##0.00"),"-","△")&amp;"】"))</f>
        <v>【256.97】</v>
      </c>
      <c r="CM6" s="21" t="str">
        <f>IF(CM7="",NA(),CM7)</f>
        <v>-</v>
      </c>
      <c r="CN6" s="21" t="str">
        <f t="shared" ref="CN6:CV6" si="10">IF(CN7="",NA(),CN7)</f>
        <v>-</v>
      </c>
      <c r="CO6" s="21">
        <f t="shared" si="10"/>
        <v>51.13</v>
      </c>
      <c r="CP6" s="21">
        <f t="shared" si="10"/>
        <v>53</v>
      </c>
      <c r="CQ6" s="21">
        <f t="shared" si="10"/>
        <v>53.3</v>
      </c>
      <c r="CR6" s="21" t="str">
        <f t="shared" si="10"/>
        <v>-</v>
      </c>
      <c r="CS6" s="21" t="str">
        <f t="shared" si="10"/>
        <v>-</v>
      </c>
      <c r="CT6" s="21">
        <f t="shared" si="10"/>
        <v>50.14</v>
      </c>
      <c r="CU6" s="21">
        <f t="shared" si="10"/>
        <v>54.83</v>
      </c>
      <c r="CV6" s="21">
        <f t="shared" si="10"/>
        <v>66.53</v>
      </c>
      <c r="CW6" s="20" t="str">
        <f>IF(CW7="","",IF(CW7="-","【-】","【"&amp;SUBSTITUTE(TEXT(CW7,"#,##0.00"),"-","△")&amp;"】"))</f>
        <v>【61.14】</v>
      </c>
      <c r="CX6" s="21" t="str">
        <f>IF(CX7="",NA(),CX7)</f>
        <v>-</v>
      </c>
      <c r="CY6" s="21" t="str">
        <f t="shared" ref="CY6:DG6" si="11">IF(CY7="",NA(),CY7)</f>
        <v>-</v>
      </c>
      <c r="CZ6" s="21">
        <f t="shared" si="11"/>
        <v>93.34</v>
      </c>
      <c r="DA6" s="21">
        <f t="shared" si="11"/>
        <v>93.47</v>
      </c>
      <c r="DB6" s="21">
        <f t="shared" si="11"/>
        <v>93.49</v>
      </c>
      <c r="DC6" s="21" t="str">
        <f t="shared" si="11"/>
        <v>-</v>
      </c>
      <c r="DD6" s="21" t="str">
        <f t="shared" si="11"/>
        <v>-</v>
      </c>
      <c r="DE6" s="21">
        <f t="shared" si="11"/>
        <v>84.98</v>
      </c>
      <c r="DF6" s="21">
        <f t="shared" si="11"/>
        <v>84.7</v>
      </c>
      <c r="DG6" s="21">
        <f t="shared" si="11"/>
        <v>84.67</v>
      </c>
      <c r="DH6" s="20" t="str">
        <f>IF(DH7="","",IF(DH7="-","【-】","【"&amp;SUBSTITUTE(TEXT(DH7,"#,##0.00"),"-","△")&amp;"】"))</f>
        <v>【86.91】</v>
      </c>
      <c r="DI6" s="21" t="str">
        <f>IF(DI7="",NA(),DI7)</f>
        <v>-</v>
      </c>
      <c r="DJ6" s="21" t="str">
        <f t="shared" ref="DJ6:DR6" si="12">IF(DJ7="",NA(),DJ7)</f>
        <v>-</v>
      </c>
      <c r="DK6" s="21">
        <f t="shared" si="12"/>
        <v>3.74</v>
      </c>
      <c r="DL6" s="21">
        <f t="shared" si="12"/>
        <v>7.29</v>
      </c>
      <c r="DM6" s="21">
        <f t="shared" si="12"/>
        <v>10.67</v>
      </c>
      <c r="DN6" s="21" t="str">
        <f t="shared" si="12"/>
        <v>-</v>
      </c>
      <c r="DO6" s="21" t="str">
        <f t="shared" si="12"/>
        <v>-</v>
      </c>
      <c r="DP6" s="21">
        <f t="shared" si="12"/>
        <v>23.06</v>
      </c>
      <c r="DQ6" s="21">
        <f t="shared" si="12"/>
        <v>20.34</v>
      </c>
      <c r="DR6" s="21">
        <f t="shared" si="12"/>
        <v>21.85</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1">
        <f t="shared" si="14"/>
        <v>0.02</v>
      </c>
      <c r="EH6" s="20">
        <f t="shared" si="14"/>
        <v>0</v>
      </c>
      <c r="EI6" s="20">
        <f t="shared" si="14"/>
        <v>0</v>
      </c>
      <c r="EJ6" s="21" t="str">
        <f t="shared" si="14"/>
        <v>-</v>
      </c>
      <c r="EK6" s="21" t="str">
        <f t="shared" si="14"/>
        <v>-</v>
      </c>
      <c r="EL6" s="21">
        <f t="shared" si="14"/>
        <v>0.02</v>
      </c>
      <c r="EM6" s="21">
        <f t="shared" si="14"/>
        <v>0.25</v>
      </c>
      <c r="EN6" s="21">
        <f t="shared" si="14"/>
        <v>0.05</v>
      </c>
      <c r="EO6" s="20" t="str">
        <f>IF(EO7="","",IF(EO7="-","【-】","【"&amp;SUBSTITUTE(TEXT(EO7,"#,##0.00"),"-","△")&amp;"】"))</f>
        <v>【0.03】</v>
      </c>
    </row>
    <row r="7" spans="1:148" s="22" customFormat="1" x14ac:dyDescent="0.2">
      <c r="A7" s="14"/>
      <c r="B7" s="23">
        <v>2021</v>
      </c>
      <c r="C7" s="23">
        <v>262030</v>
      </c>
      <c r="D7" s="23">
        <v>46</v>
      </c>
      <c r="E7" s="23">
        <v>17</v>
      </c>
      <c r="F7" s="23">
        <v>5</v>
      </c>
      <c r="G7" s="23">
        <v>0</v>
      </c>
      <c r="H7" s="23" t="s">
        <v>96</v>
      </c>
      <c r="I7" s="23" t="s">
        <v>97</v>
      </c>
      <c r="J7" s="23" t="s">
        <v>98</v>
      </c>
      <c r="K7" s="23" t="s">
        <v>99</v>
      </c>
      <c r="L7" s="23" t="s">
        <v>100</v>
      </c>
      <c r="M7" s="23" t="s">
        <v>101</v>
      </c>
      <c r="N7" s="24" t="s">
        <v>102</v>
      </c>
      <c r="O7" s="24">
        <v>55.28</v>
      </c>
      <c r="P7" s="24">
        <v>13.01</v>
      </c>
      <c r="Q7" s="24">
        <v>90.91</v>
      </c>
      <c r="R7" s="24">
        <v>2750</v>
      </c>
      <c r="S7" s="24">
        <v>32384</v>
      </c>
      <c r="T7" s="24">
        <v>347.1</v>
      </c>
      <c r="U7" s="24">
        <v>93.3</v>
      </c>
      <c r="V7" s="24">
        <v>4180</v>
      </c>
      <c r="W7" s="24">
        <v>2.96</v>
      </c>
      <c r="X7" s="24">
        <v>1412.16</v>
      </c>
      <c r="Y7" s="24" t="s">
        <v>102</v>
      </c>
      <c r="Z7" s="24" t="s">
        <v>102</v>
      </c>
      <c r="AA7" s="24">
        <v>84.56</v>
      </c>
      <c r="AB7" s="24">
        <v>85.88</v>
      </c>
      <c r="AC7" s="24">
        <v>82.74</v>
      </c>
      <c r="AD7" s="24" t="s">
        <v>102</v>
      </c>
      <c r="AE7" s="24" t="s">
        <v>102</v>
      </c>
      <c r="AF7" s="24">
        <v>103.6</v>
      </c>
      <c r="AG7" s="24">
        <v>106.37</v>
      </c>
      <c r="AH7" s="24">
        <v>106.07</v>
      </c>
      <c r="AI7" s="24">
        <v>104.16</v>
      </c>
      <c r="AJ7" s="24" t="s">
        <v>102</v>
      </c>
      <c r="AK7" s="24" t="s">
        <v>102</v>
      </c>
      <c r="AL7" s="24">
        <v>231.2</v>
      </c>
      <c r="AM7" s="24">
        <v>306.08</v>
      </c>
      <c r="AN7" s="24">
        <v>419.44</v>
      </c>
      <c r="AO7" s="24" t="s">
        <v>102</v>
      </c>
      <c r="AP7" s="24" t="s">
        <v>102</v>
      </c>
      <c r="AQ7" s="24">
        <v>193.99</v>
      </c>
      <c r="AR7" s="24">
        <v>139.02000000000001</v>
      </c>
      <c r="AS7" s="24">
        <v>132.04</v>
      </c>
      <c r="AT7" s="24">
        <v>128.22999999999999</v>
      </c>
      <c r="AU7" s="24" t="s">
        <v>102</v>
      </c>
      <c r="AV7" s="24" t="s">
        <v>102</v>
      </c>
      <c r="AW7" s="24">
        <v>9.56</v>
      </c>
      <c r="AX7" s="24">
        <v>10.199999999999999</v>
      </c>
      <c r="AY7" s="24">
        <v>11.79</v>
      </c>
      <c r="AZ7" s="24" t="s">
        <v>102</v>
      </c>
      <c r="BA7" s="24" t="s">
        <v>102</v>
      </c>
      <c r="BB7" s="24">
        <v>26.99</v>
      </c>
      <c r="BC7" s="24">
        <v>29.13</v>
      </c>
      <c r="BD7" s="24">
        <v>35.69</v>
      </c>
      <c r="BE7" s="24">
        <v>34.770000000000003</v>
      </c>
      <c r="BF7" s="24" t="s">
        <v>102</v>
      </c>
      <c r="BG7" s="24" t="s">
        <v>102</v>
      </c>
      <c r="BH7" s="24">
        <v>4386.6099999999997</v>
      </c>
      <c r="BI7" s="24">
        <v>3988.51</v>
      </c>
      <c r="BJ7" s="24">
        <v>3875.49</v>
      </c>
      <c r="BK7" s="24" t="s">
        <v>102</v>
      </c>
      <c r="BL7" s="24" t="s">
        <v>102</v>
      </c>
      <c r="BM7" s="24">
        <v>826.83</v>
      </c>
      <c r="BN7" s="24">
        <v>867.83</v>
      </c>
      <c r="BO7" s="24">
        <v>791.76</v>
      </c>
      <c r="BP7" s="24">
        <v>786.37</v>
      </c>
      <c r="BQ7" s="24" t="s">
        <v>102</v>
      </c>
      <c r="BR7" s="24" t="s">
        <v>102</v>
      </c>
      <c r="BS7" s="24">
        <v>47.46</v>
      </c>
      <c r="BT7" s="24">
        <v>52.69</v>
      </c>
      <c r="BU7" s="24">
        <v>47.99</v>
      </c>
      <c r="BV7" s="24" t="s">
        <v>102</v>
      </c>
      <c r="BW7" s="24" t="s">
        <v>102</v>
      </c>
      <c r="BX7" s="24">
        <v>57.31</v>
      </c>
      <c r="BY7" s="24">
        <v>57.08</v>
      </c>
      <c r="BZ7" s="24">
        <v>56.26</v>
      </c>
      <c r="CA7" s="24">
        <v>60.65</v>
      </c>
      <c r="CB7" s="24" t="s">
        <v>102</v>
      </c>
      <c r="CC7" s="24" t="s">
        <v>102</v>
      </c>
      <c r="CD7" s="24">
        <v>343.79</v>
      </c>
      <c r="CE7" s="24">
        <v>321.08</v>
      </c>
      <c r="CF7" s="24">
        <v>353.54</v>
      </c>
      <c r="CG7" s="24" t="s">
        <v>102</v>
      </c>
      <c r="CH7" s="24" t="s">
        <v>102</v>
      </c>
      <c r="CI7" s="24">
        <v>273.52</v>
      </c>
      <c r="CJ7" s="24">
        <v>274.99</v>
      </c>
      <c r="CK7" s="24">
        <v>282.08999999999997</v>
      </c>
      <c r="CL7" s="24">
        <v>256.97000000000003</v>
      </c>
      <c r="CM7" s="24" t="s">
        <v>102</v>
      </c>
      <c r="CN7" s="24" t="s">
        <v>102</v>
      </c>
      <c r="CO7" s="24">
        <v>51.13</v>
      </c>
      <c r="CP7" s="24">
        <v>53</v>
      </c>
      <c r="CQ7" s="24">
        <v>53.3</v>
      </c>
      <c r="CR7" s="24" t="s">
        <v>102</v>
      </c>
      <c r="CS7" s="24" t="s">
        <v>102</v>
      </c>
      <c r="CT7" s="24">
        <v>50.14</v>
      </c>
      <c r="CU7" s="24">
        <v>54.83</v>
      </c>
      <c r="CV7" s="24">
        <v>66.53</v>
      </c>
      <c r="CW7" s="24">
        <v>61.14</v>
      </c>
      <c r="CX7" s="24" t="s">
        <v>102</v>
      </c>
      <c r="CY7" s="24" t="s">
        <v>102</v>
      </c>
      <c r="CZ7" s="24">
        <v>93.34</v>
      </c>
      <c r="DA7" s="24">
        <v>93.47</v>
      </c>
      <c r="DB7" s="24">
        <v>93.49</v>
      </c>
      <c r="DC7" s="24" t="s">
        <v>102</v>
      </c>
      <c r="DD7" s="24" t="s">
        <v>102</v>
      </c>
      <c r="DE7" s="24">
        <v>84.98</v>
      </c>
      <c r="DF7" s="24">
        <v>84.7</v>
      </c>
      <c r="DG7" s="24">
        <v>84.67</v>
      </c>
      <c r="DH7" s="24">
        <v>86.91</v>
      </c>
      <c r="DI7" s="24" t="s">
        <v>102</v>
      </c>
      <c r="DJ7" s="24" t="s">
        <v>102</v>
      </c>
      <c r="DK7" s="24">
        <v>3.74</v>
      </c>
      <c r="DL7" s="24">
        <v>7.29</v>
      </c>
      <c r="DM7" s="24">
        <v>10.67</v>
      </c>
      <c r="DN7" s="24" t="s">
        <v>102</v>
      </c>
      <c r="DO7" s="24" t="s">
        <v>102</v>
      </c>
      <c r="DP7" s="24">
        <v>23.06</v>
      </c>
      <c r="DQ7" s="24">
        <v>20.34</v>
      </c>
      <c r="DR7" s="24">
        <v>21.85</v>
      </c>
      <c r="DS7" s="24">
        <v>24.95</v>
      </c>
      <c r="DT7" s="24" t="s">
        <v>102</v>
      </c>
      <c r="DU7" s="24" t="s">
        <v>102</v>
      </c>
      <c r="DV7" s="24">
        <v>0</v>
      </c>
      <c r="DW7" s="24">
        <v>0</v>
      </c>
      <c r="DX7" s="24">
        <v>0</v>
      </c>
      <c r="DY7" s="24" t="s">
        <v>102</v>
      </c>
      <c r="DZ7" s="24" t="s">
        <v>102</v>
      </c>
      <c r="EA7" s="24">
        <v>0</v>
      </c>
      <c r="EB7" s="24">
        <v>0</v>
      </c>
      <c r="EC7" s="24">
        <v>0</v>
      </c>
      <c r="ED7" s="24">
        <v>0</v>
      </c>
      <c r="EE7" s="24" t="s">
        <v>102</v>
      </c>
      <c r="EF7" s="24" t="s">
        <v>102</v>
      </c>
      <c r="EG7" s="24">
        <v>0.02</v>
      </c>
      <c r="EH7" s="24">
        <v>0</v>
      </c>
      <c r="EI7" s="24">
        <v>0</v>
      </c>
      <c r="EJ7" s="24" t="s">
        <v>102</v>
      </c>
      <c r="EK7" s="24" t="s">
        <v>102</v>
      </c>
      <c r="EL7" s="24">
        <v>0.02</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中西　祐季奈</cp:lastModifiedBy>
  <cp:lastPrinted>2023-02-15T00:20:09Z</cp:lastPrinted>
  <dcterms:created xsi:type="dcterms:W3CDTF">2022-12-01T01:35:55Z</dcterms:created>
  <dcterms:modified xsi:type="dcterms:W3CDTF">2023-02-15T00:20:35Z</dcterms:modified>
  <cp:category/>
</cp:coreProperties>
</file>