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4 府へ回答\回答\下水\"/>
    </mc:Choice>
  </mc:AlternateContent>
  <xr:revisionPtr revIDLastSave="0" documentId="13_ncr:1_{DEEB8615-6DB3-4839-BCFE-07ECC7B3788C}" xr6:coauthVersionLast="45" xr6:coauthVersionMax="45" xr10:uidLastSave="{00000000-0000-0000-0000-000000000000}"/>
  <workbookProtection workbookAlgorithmName="SHA-512" workbookHashValue="57ctA8I6IjvY+X7OykgYW8clf0doWuniY01gR3+iNLQO8T/28OElS8+DQGEXLKYM6tmzIdYjZudyyRdXRPGYfQ==" workbookSaltValue="QiOEMBdZVOrCtpLFHz2vy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<sst xmlns="http://schemas.openxmlformats.org/spreadsheetml/2006/main" count="275" uniqueCount="117">
  <si>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</si>
  <si>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</si>
  <si>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</si>
  <si>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</si>
  <si>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</si>
  <si>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</si>
  <si>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</si>
  <si>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</si>
  <si>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</si>
  <si>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</si>
  <si>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</si>
  <si>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</si>
  <si>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</si>
  <si>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</si>
  <si>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</si>
  <si>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</si>
  <si>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</si>
  <si>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</si>
  <si>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</si>
  <si>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</si>
  <si>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</si>
  <si>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</si>
  <si>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</si>
  <si>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</si>
  <si>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</si>
  <si>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</si>
  <si>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</si>
  <si>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</si>
  <si>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</si>
  <si>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</si>
  <si>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</si>
  <si>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</si>
  <si>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</si>
  <si>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</si>
  <si>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</si>
  <si>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</si>
  <si>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</si>
  <si>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</si>
  <si>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</si>
  <si>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</si>
  <si>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</si>
  <si>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</si>
  <si>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</si>
  <si>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</si>
  <si>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</si>
  <si>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</si>
  <si>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</si>
  <si>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</si>
  <si>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</si>
  <si>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</si>
  <si>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</si>
  <si>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</si>
  <si>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</si>
  <si>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</si>
  <si>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</si>
  <si>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</si>
  <si>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</si>
  <si>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</si>
  <si>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</si>
  <si>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</si>
  <si>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</si>
  <si>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</si>
  <si>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</si>
  <si>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</si>
  <si>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</si>
  <si>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</si>
  <si>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</si>
  <si>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</si>
  <si>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</si>
  <si>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</si>
  <si>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</si>
  <si>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</si>
  <si>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</si>
  <si>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</si>
  <si>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</si>
  <si>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</si>
  <si>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</si>
  <si>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</si>
  <si>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</si>
  <si>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</si>
  <si>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</si>
  <si>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</si>
  <si>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</si>
  <si>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</si>
  <si>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</si>
  <si>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</si>
  <si>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</si>
  <si>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</si>
  <si>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</si>
  <si>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</si>
  <si>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</si>
  <si>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</si>
  <si>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</si>
  <si>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</si>
  <si>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</si>
  <si>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</si>
  <si>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</si>
  <si>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</si>
  <si>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</si>
  <si>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</si>
  <si>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</si>
  <si>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</si>
  <si>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</si>
  <si>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</si>
  <si>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</si>
  <si>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</si>
  <si>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</si>
  <si>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</si>
  <si>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</si>
  <si>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</si>
  <si>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</si>
  <si>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</si>
  <si>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</si>
  <si>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</si>
  <si>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管渠は比較的新しい状況です。
①有形固定資産減価償却率は類似団体の平均を下回っており、耐用年数に近い資産があまりありません。
②管渠は比較的新しい状況のため、耐用年数を超えた管渠の延長はありません。
③管渠改善率は類似団体の平均を下回っており、カメラ調査においても異常は確認されておらず、管渠の改築更新は実施していません。
機器等について、老朽化が進行する中で、長寿命化対策等を検討・実施していく時期を迎えています。</t>
    <phoneticPr fontId="4"/>
  </si>
  <si>
    <t>①経常収支比率が100％を下回りましたが、経常収益については一般会計繰入金に依存した状態のため、経営改善を図っていく必要があります。
②累積欠損金比率は前年度より増加し、平均よりも高い状態が続いており、使用料収入の増加を図る等経営改善を行う必要があります。
③流動比率は前年度より減少し、類似団体の平均を下回っており、今後、流動資産の増加を図りつつ流動負債を減少させる経営の方法を考える必要があります。
④企業債残高対事業規模比率は類似団体の平均を上回っていますので、今後の投資規模及び料金水準、企業債のあり方を検討していく必要があります。
⑤経費回収率は、家屋が散在した箇所での投資が続けば、高額な汚水処理に係る資本費により悪化するため、今後も使用料及び投資の適正化が求められます。
⑥汚水処理原価についても類似団体と比較して高い状況にあります。投資の適正化、維持管理費の削減の取組が重要であると考えられます。
⑦施設利用率は整備途中のため、今後も数値が上昇していく見込みです。また、地域の特性上、お盆又は年末年始などは一時的に増大する時期があるため、一定の余裕は必要と考えています。
⑧水洗化率については、100%にはなっておりませんが類似団体の平均よりは高くなっており、今後も拡大した地域への水洗化促進が重要と考えられます。</t>
    <rPh sb="13" eb="15">
      <t>シタマワ</t>
    </rPh>
    <rPh sb="68" eb="70">
      <t>ルイセキ</t>
    </rPh>
    <rPh sb="76" eb="79">
      <t>ゼンネンド</t>
    </rPh>
    <rPh sb="81" eb="83">
      <t>ゾウカ</t>
    </rPh>
    <rPh sb="92" eb="94">
      <t>ジョウタイ</t>
    </rPh>
    <rPh sb="95" eb="96">
      <t>ツヅ</t>
    </rPh>
    <rPh sb="135" eb="138">
      <t>ゼンネンド</t>
    </rPh>
    <rPh sb="140" eb="142">
      <t>ゲンショウ</t>
    </rPh>
    <phoneticPr fontId="4"/>
  </si>
  <si>
    <t>本市の公共下水道事業の経営は厳しい状態であると認識しています。特に、汚水処理原価が類似団体の平均値を上回る数値になっており、今後汚水処理原価を減少させるために、徹底した投資の適正化や維持管理費の削減が最重要課題であると認識しています。また、汚水処理原価が高いため、経費回収率が低くなっており、適正な使用料収入を確保するため、令和５年度から使用料改定を予定しています。本市は累積欠損金比率が高いため、今後も経営改善を図ることが重要であると考えられます。</t>
    <rPh sb="38" eb="39">
      <t>ゲン</t>
    </rPh>
    <rPh sb="124" eb="125">
      <t>ゲン</t>
    </rPh>
    <rPh sb="162" eb="164">
      <t>レイワ</t>
    </rPh>
    <rPh sb="165" eb="167">
      <t>ネンド</t>
    </rPh>
    <rPh sb="169" eb="171">
      <t>シヨウ</t>
    </rPh>
    <rPh sb="171" eb="172">
      <t>リョウ</t>
    </rPh>
    <rPh sb="172" eb="174">
      <t>カイテイ</t>
    </rPh>
    <rPh sb="175" eb="177">
      <t>ヨテイ</t>
    </rPh>
    <rPh sb="199" eb="20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</si>
</sst>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458-42A4-8F9A-54B41799EF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1.65</c:v>
                </c:pt>
                <c:pt idx="4">
                  <c:v>0.14000000000000001</c:v>
                </c:pt>
              </c:numCache>
            </c:numRef>
          </c:val>
          <c:smooth val="0"/>
          <c:extLst>
            <c:ext xmlns:c16="http://schemas.microsoft.com/office/drawing/2014/chart" uri="{C3380CC4-5D6E-409C-BE32-E72D297353CC}">
              <c16:uniqueId val="{00000001-7458-42A4-8F9A-54B41799EF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56.24</c:v>
                </c:pt>
                <c:pt idx="3">
                  <c:v>58.5</c:v>
                </c:pt>
                <c:pt idx="4">
                  <c:v>59.49</c:v>
                </c:pt>
              </c:numCache>
            </c:numRef>
          </c:val>
          <c:extLst>
            <c:ext xmlns:c16="http://schemas.microsoft.com/office/drawing/2014/chart" uri="{C3380CC4-5D6E-409C-BE32-E72D297353CC}">
              <c16:uniqueId val="{00000000-E5BB-48EF-99A3-322BE95207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50.94</c:v>
                </c:pt>
                <c:pt idx="3">
                  <c:v>50.53</c:v>
                </c:pt>
                <c:pt idx="4">
                  <c:v>51.42</c:v>
                </c:pt>
              </c:numCache>
            </c:numRef>
          </c:val>
          <c:smooth val="0"/>
          <c:extLst>
            <c:ext xmlns:c16="http://schemas.microsoft.com/office/drawing/2014/chart" uri="{C3380CC4-5D6E-409C-BE32-E72D297353CC}">
              <c16:uniqueId val="{00000001-E5BB-48EF-99A3-322BE95207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83.44</c:v>
                </c:pt>
                <c:pt idx="3">
                  <c:v>84.83</c:v>
                </c:pt>
                <c:pt idx="4">
                  <c:v>85.13</c:v>
                </c:pt>
              </c:numCache>
            </c:numRef>
          </c:val>
          <c:extLst>
            <c:ext xmlns:c16="http://schemas.microsoft.com/office/drawing/2014/chart" uri="{C3380CC4-5D6E-409C-BE32-E72D297353CC}">
              <c16:uniqueId val="{00000000-3B3D-4B38-B336-44A83829B1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82.55</c:v>
                </c:pt>
                <c:pt idx="3">
                  <c:v>82.08</c:v>
                </c:pt>
                <c:pt idx="4">
                  <c:v>81.34</c:v>
                </c:pt>
              </c:numCache>
            </c:numRef>
          </c:val>
          <c:smooth val="0"/>
          <c:extLst>
            <c:ext xmlns:c16="http://schemas.microsoft.com/office/drawing/2014/chart" uri="{C3380CC4-5D6E-409C-BE32-E72D297353CC}">
              <c16:uniqueId val="{00000001-3B3D-4B38-B336-44A83829B1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103.38</c:v>
                </c:pt>
                <c:pt idx="3">
                  <c:v>100.75</c:v>
                </c:pt>
                <c:pt idx="4">
                  <c:v>96.88</c:v>
                </c:pt>
              </c:numCache>
            </c:numRef>
          </c:val>
          <c:extLst>
            <c:ext xmlns:c16="http://schemas.microsoft.com/office/drawing/2014/chart" uri="{C3380CC4-5D6E-409C-BE32-E72D297353CC}">
              <c16:uniqueId val="{00000000-382D-436E-AB32-AAF1FE9D83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106.57</c:v>
                </c:pt>
                <c:pt idx="3">
                  <c:v>107.21</c:v>
                </c:pt>
                <c:pt idx="4">
                  <c:v>107.08</c:v>
                </c:pt>
              </c:numCache>
            </c:numRef>
          </c:val>
          <c:smooth val="0"/>
          <c:extLst>
            <c:ext xmlns:c16="http://schemas.microsoft.com/office/drawing/2014/chart" uri="{C3380CC4-5D6E-409C-BE32-E72D297353CC}">
              <c16:uniqueId val="{00000001-382D-436E-AB32-AAF1FE9D83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3.28</c:v>
                </c:pt>
                <c:pt idx="3">
                  <c:v>6.1</c:v>
                </c:pt>
                <c:pt idx="4">
                  <c:v>8.74</c:v>
                </c:pt>
              </c:numCache>
            </c:numRef>
          </c:val>
          <c:extLst>
            <c:ext xmlns:c16="http://schemas.microsoft.com/office/drawing/2014/chart" uri="{C3380CC4-5D6E-409C-BE32-E72D297353CC}">
              <c16:uniqueId val="{00000000-84AE-4ADA-902F-1E250BB377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15.85</c:v>
                </c:pt>
                <c:pt idx="3">
                  <c:v>12.7</c:v>
                </c:pt>
                <c:pt idx="4">
                  <c:v>14.65</c:v>
                </c:pt>
              </c:numCache>
            </c:numRef>
          </c:val>
          <c:smooth val="0"/>
          <c:extLst>
            <c:ext xmlns:c16="http://schemas.microsoft.com/office/drawing/2014/chart" uri="{C3380CC4-5D6E-409C-BE32-E72D297353CC}">
              <c16:uniqueId val="{00000001-84AE-4ADA-902F-1E250BB377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00B-4B21-9297-9E4A344DA2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c:v>
                </c:pt>
              </c:numCache>
            </c:numRef>
          </c:val>
          <c:smooth val="0"/>
          <c:extLst>
            <c:ext xmlns:c16="http://schemas.microsoft.com/office/drawing/2014/chart" uri="{C3380CC4-5D6E-409C-BE32-E72D297353CC}">
              <c16:uniqueId val="{00000001-B00B-4B21-9297-9E4A344DA2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115.65</c:v>
                </c:pt>
                <c:pt idx="3">
                  <c:v>107.72</c:v>
                </c:pt>
                <c:pt idx="4">
                  <c:v>118.49</c:v>
                </c:pt>
              </c:numCache>
            </c:numRef>
          </c:val>
          <c:extLst>
            <c:ext xmlns:c16="http://schemas.microsoft.com/office/drawing/2014/chart" uri="{C3380CC4-5D6E-409C-BE32-E72D297353CC}">
              <c16:uniqueId val="{00000000-193C-44E0-8C9A-48BA5230D5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53.44</c:v>
                </c:pt>
                <c:pt idx="3">
                  <c:v>43.71</c:v>
                </c:pt>
                <c:pt idx="4">
                  <c:v>45.94</c:v>
                </c:pt>
              </c:numCache>
            </c:numRef>
          </c:val>
          <c:smooth val="0"/>
          <c:extLst>
            <c:ext xmlns:c16="http://schemas.microsoft.com/office/drawing/2014/chart" uri="{C3380CC4-5D6E-409C-BE32-E72D297353CC}">
              <c16:uniqueId val="{00000001-193C-44E0-8C9A-48BA5230D5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21.18</c:v>
                </c:pt>
                <c:pt idx="3">
                  <c:v>36.909999999999997</c:v>
                </c:pt>
                <c:pt idx="4">
                  <c:v>31.24</c:v>
                </c:pt>
              </c:numCache>
            </c:numRef>
          </c:val>
          <c:extLst>
            <c:ext xmlns:c16="http://schemas.microsoft.com/office/drawing/2014/chart" uri="{C3380CC4-5D6E-409C-BE32-E72D297353CC}">
              <c16:uniqueId val="{00000000-A7A3-4E1A-B531-F37B78091D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47.03</c:v>
                </c:pt>
                <c:pt idx="3">
                  <c:v>40.67</c:v>
                </c:pt>
                <c:pt idx="4">
                  <c:v>47.7</c:v>
                </c:pt>
              </c:numCache>
            </c:numRef>
          </c:val>
          <c:smooth val="0"/>
          <c:extLst>
            <c:ext xmlns:c16="http://schemas.microsoft.com/office/drawing/2014/chart" uri="{C3380CC4-5D6E-409C-BE32-E72D297353CC}">
              <c16:uniqueId val="{00000001-A7A3-4E1A-B531-F37B78091D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3939.67</c:v>
                </c:pt>
                <c:pt idx="3">
                  <c:v>3773.01</c:v>
                </c:pt>
                <c:pt idx="4">
                  <c:v>3787.04</c:v>
                </c:pt>
              </c:numCache>
            </c:numRef>
          </c:val>
          <c:extLst>
            <c:ext xmlns:c16="http://schemas.microsoft.com/office/drawing/2014/chart" uri="{C3380CC4-5D6E-409C-BE32-E72D297353CC}">
              <c16:uniqueId val="{00000000-D991-4CD9-B8A7-769DC61ED1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1001.3</c:v>
                </c:pt>
                <c:pt idx="3">
                  <c:v>1050.51</c:v>
                </c:pt>
                <c:pt idx="4">
                  <c:v>1102.01</c:v>
                </c:pt>
              </c:numCache>
            </c:numRef>
          </c:val>
          <c:smooth val="0"/>
          <c:extLst>
            <c:ext xmlns:c16="http://schemas.microsoft.com/office/drawing/2014/chart" uri="{C3380CC4-5D6E-409C-BE32-E72D297353CC}">
              <c16:uniqueId val="{00000001-D991-4CD9-B8A7-769DC61ED1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83.35</c:v>
                </c:pt>
                <c:pt idx="3">
                  <c:v>88.96</c:v>
                </c:pt>
                <c:pt idx="4">
                  <c:v>88.49</c:v>
                </c:pt>
              </c:numCache>
            </c:numRef>
          </c:val>
          <c:extLst>
            <c:ext xmlns:c16="http://schemas.microsoft.com/office/drawing/2014/chart" uri="{C3380CC4-5D6E-409C-BE32-E72D297353CC}">
              <c16:uniqueId val="{00000000-AF96-482C-9386-6CAA75008C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81.88</c:v>
                </c:pt>
                <c:pt idx="3">
                  <c:v>82.65</c:v>
                </c:pt>
                <c:pt idx="4">
                  <c:v>82.55</c:v>
                </c:pt>
              </c:numCache>
            </c:numRef>
          </c:val>
          <c:smooth val="0"/>
          <c:extLst>
            <c:ext xmlns:c16="http://schemas.microsoft.com/office/drawing/2014/chart" uri="{C3380CC4-5D6E-409C-BE32-E72D297353CC}">
              <c16:uniqueId val="{00000001-AF96-482C-9386-6CAA75008C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209.77</c:v>
                </c:pt>
                <c:pt idx="3">
                  <c:v>194.21</c:v>
                </c:pt>
                <c:pt idx="4">
                  <c:v>196.66</c:v>
                </c:pt>
              </c:numCache>
            </c:numRef>
          </c:val>
          <c:extLst>
            <c:ext xmlns:c16="http://schemas.microsoft.com/office/drawing/2014/chart" uri="{C3380CC4-5D6E-409C-BE32-E72D297353CC}">
              <c16:uniqueId val="{00000000-4B60-437D-9E23-CE182CD1F0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187.55</c:v>
                </c:pt>
                <c:pt idx="3">
                  <c:v>186.3</c:v>
                </c:pt>
                <c:pt idx="4">
                  <c:v>188.38</c:v>
                </c:pt>
              </c:numCache>
            </c:numRef>
          </c:val>
          <c:smooth val="0"/>
          <c:extLst>
            <c:ext xmlns:c16="http://schemas.microsoft.com/office/drawing/2014/chart" uri="{C3380CC4-5D6E-409C-BE32-E72D297353CC}">
              <c16:uniqueId val="{00000001-4B60-437D-9E23-CE182CD1F0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綾部市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32384</v>
      </c>
      <c r="AM8" s="42"/>
      <c r="AN8" s="42"/>
      <c r="AO8" s="42"/>
      <c r="AP8" s="42"/>
      <c r="AQ8" s="42"/>
      <c r="AR8" s="42"/>
      <c r="AS8" s="42"/>
      <c r="AT8" s="35">
        <f>データ!T6</f>
        <v>347.1</v>
      </c>
      <c r="AU8" s="35"/>
      <c r="AV8" s="35"/>
      <c r="AW8" s="35"/>
      <c r="AX8" s="35"/>
      <c r="AY8" s="35"/>
      <c r="AZ8" s="35"/>
      <c r="BA8" s="35"/>
      <c r="BB8" s="35">
        <f>データ!U6</f>
        <v>93.3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37.33</v>
      </c>
      <c r="J10" s="35"/>
      <c r="K10" s="35"/>
      <c r="L10" s="35"/>
      <c r="M10" s="35"/>
      <c r="N10" s="35"/>
      <c r="O10" s="35"/>
      <c r="P10" s="35">
        <f>データ!P6</f>
        <v>51.51</v>
      </c>
      <c r="Q10" s="35"/>
      <c r="R10" s="35"/>
      <c r="S10" s="35"/>
      <c r="T10" s="35"/>
      <c r="U10" s="35"/>
      <c r="V10" s="35"/>
      <c r="W10" s="35">
        <f>データ!Q6</f>
        <v>95.83</v>
      </c>
      <c r="X10" s="35"/>
      <c r="Y10" s="35"/>
      <c r="Z10" s="35"/>
      <c r="AA10" s="35"/>
      <c r="AB10" s="35"/>
      <c r="AC10" s="35"/>
      <c r="AD10" s="42">
        <f>データ!R6</f>
        <v>2750</v>
      </c>
      <c r="AE10" s="42"/>
      <c r="AF10" s="42"/>
      <c r="AG10" s="42"/>
      <c r="AH10" s="42"/>
      <c r="AI10" s="42"/>
      <c r="AJ10" s="42"/>
      <c r="AK10" s="2"/>
      <c r="AL10" s="42">
        <f>データ!V6</f>
        <v>16546</v>
      </c>
      <c r="AM10" s="42"/>
      <c r="AN10" s="42"/>
      <c r="AO10" s="42"/>
      <c r="AP10" s="42"/>
      <c r="AQ10" s="42"/>
      <c r="AR10" s="42"/>
      <c r="AS10" s="42"/>
      <c r="AT10" s="35">
        <f>データ!W6</f>
        <v>4.68</v>
      </c>
      <c r="AU10" s="35"/>
      <c r="AV10" s="35"/>
      <c r="AW10" s="35"/>
      <c r="AX10" s="35"/>
      <c r="AY10" s="35"/>
      <c r="AZ10" s="35"/>
      <c r="BA10" s="35"/>
      <c r="BB10" s="35">
        <f>データ!X6</f>
        <v>3535.47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aIuloNvNJfPCJKHFNoD29ICfShCJ57QUvMVrDoRFWH+WAu1nJLnglhW4LDBi/7nYirZqCe/xSQUKodov5K3kw==" saltValue="My+tl+dITvo0QOJZkavO0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262030</v>
      </c>
      <c r="D6" s="19">
        <f t="shared" si="3"/>
        <v>46</v>
      </c>
      <c r="E6" s="19">
        <f t="shared" si="3"/>
        <v>17</v>
      </c>
      <c r="F6" s="19">
        <f t="shared" si="3"/>
        <v>1</v>
      </c>
      <c r="G6" s="19">
        <f t="shared" si="3"/>
        <v>0</v>
      </c>
      <c r="H6" s="19" t="str">
        <f t="shared" si="3"/>
        <v>京都府　綾部市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37.33</v>
      </c>
      <c r="P6" s="20">
        <f t="shared" si="3"/>
        <v>51.51</v>
      </c>
      <c r="Q6" s="20">
        <f t="shared" si="3"/>
        <v>95.83</v>
      </c>
      <c r="R6" s="20">
        <f t="shared" si="3"/>
        <v>2750</v>
      </c>
      <c r="S6" s="20">
        <f t="shared" si="3"/>
        <v>32384</v>
      </c>
      <c r="T6" s="20">
        <f t="shared" si="3"/>
        <v>347.1</v>
      </c>
      <c r="U6" s="20">
        <f t="shared" si="3"/>
        <v>93.3</v>
      </c>
      <c r="V6" s="20">
        <f t="shared" si="3"/>
        <v>16546</v>
      </c>
      <c r="W6" s="20">
        <f t="shared" si="3"/>
        <v>4.68</v>
      </c>
      <c r="X6" s="20">
        <f t="shared" si="3"/>
        <v>3535.47</v>
      </c>
      <c r="Y6" s="21" t="str">
        <f>IF(Y7="",NA(),Y7)</f>
        <v>-</v>
      </c>
      <c r="Z6" s="21" t="str">
        <f t="shared" ref="Z6:AH6" si="4">IF(Z7="",NA(),Z7)</f>
        <v>-</v>
      </c>
      <c r="AA6" s="21">
        <f t="shared" si="4"/>
        <v>103.38</v>
      </c>
      <c r="AB6" s="21">
        <f t="shared" si="4"/>
        <v>100.75</v>
      </c>
      <c r="AC6" s="21">
        <f t="shared" si="4"/>
        <v>96.88</v>
      </c>
      <c r="AD6" s="21" t="str">
        <f t="shared" si="4"/>
        <v>-</v>
      </c>
      <c r="AE6" s="21" t="str">
        <f t="shared" si="4"/>
        <v>-</v>
      </c>
      <c r="AF6" s="21">
        <f t="shared" si="4"/>
        <v>106.57</v>
      </c>
      <c r="AG6" s="21">
        <f t="shared" si="4"/>
        <v>107.21</v>
      </c>
      <c r="AH6" s="21">
        <f t="shared" si="4"/>
        <v>107.08</v>
      </c>
      <c r="AI6" s="20" t="str">
        <f>IF(AI7="","",IF(AI7="-","【-】","【"&amp;SUBSTITUTE(TEXT(AI7,"#,##0.00"),"-","△")&amp;"】"))</f>
        <v>【107.02】</v>
      </c>
      <c r="AJ6" s="21" t="str">
        <f>IF(AJ7="",NA(),AJ7)</f>
        <v>-</v>
      </c>
      <c r="AK6" s="21" t="str">
        <f t="shared" ref="AK6:AS6" si="5">IF(AK7="",NA(),AK7)</f>
        <v>-</v>
      </c>
      <c r="AL6" s="21">
        <f t="shared" si="5"/>
        <v>115.65</v>
      </c>
      <c r="AM6" s="21">
        <f t="shared" si="5"/>
        <v>107.72</v>
      </c>
      <c r="AN6" s="21">
        <f t="shared" si="5"/>
        <v>118.49</v>
      </c>
      <c r="AO6" s="21" t="str">
        <f t="shared" si="5"/>
        <v>-</v>
      </c>
      <c r="AP6" s="21" t="str">
        <f t="shared" si="5"/>
        <v>-</v>
      </c>
      <c r="AQ6" s="21">
        <f t="shared" si="5"/>
        <v>53.44</v>
      </c>
      <c r="AR6" s="21">
        <f t="shared" si="5"/>
        <v>43.71</v>
      </c>
      <c r="AS6" s="21">
        <f t="shared" si="5"/>
        <v>45.94</v>
      </c>
      <c r="AT6" s="20" t="str">
        <f>IF(AT7="","",IF(AT7="-","【-】","【"&amp;SUBSTITUTE(TEXT(AT7,"#,##0.00"),"-","△")&amp;"】"))</f>
        <v>【3.09】</v>
      </c>
      <c r="AU6" s="21" t="str">
        <f>IF(AU7="",NA(),AU7)</f>
        <v>-</v>
      </c>
      <c r="AV6" s="21" t="str">
        <f t="shared" ref="AV6:BD6" si="6">IF(AV7="",NA(),AV7)</f>
        <v>-</v>
      </c>
      <c r="AW6" s="21">
        <f t="shared" si="6"/>
        <v>21.18</v>
      </c>
      <c r="AX6" s="21">
        <f t="shared" si="6"/>
        <v>36.909999999999997</v>
      </c>
      <c r="AY6" s="21">
        <f t="shared" si="6"/>
        <v>31.24</v>
      </c>
      <c r="AZ6" s="21" t="str">
        <f t="shared" si="6"/>
        <v>-</v>
      </c>
      <c r="BA6" s="21" t="str">
        <f t="shared" si="6"/>
        <v>-</v>
      </c>
      <c r="BB6" s="21">
        <f t="shared" si="6"/>
        <v>47.03</v>
      </c>
      <c r="BC6" s="21">
        <f t="shared" si="6"/>
        <v>40.67</v>
      </c>
      <c r="BD6" s="21">
        <f t="shared" si="6"/>
        <v>47.7</v>
      </c>
      <c r="BE6" s="20" t="str">
        <f>IF(BE7="","",IF(BE7="-","【-】","【"&amp;SUBSTITUTE(TEXT(BE7,"#,##0.00"),"-","△")&amp;"】"))</f>
        <v>【71.39】</v>
      </c>
      <c r="BF6" s="21" t="str">
        <f>IF(BF7="",NA(),BF7)</f>
        <v>-</v>
      </c>
      <c r="BG6" s="21" t="str">
        <f t="shared" ref="BG6:BO6" si="7">IF(BG7="",NA(),BG7)</f>
        <v>-</v>
      </c>
      <c r="BH6" s="21">
        <f t="shared" si="7"/>
        <v>3939.67</v>
      </c>
      <c r="BI6" s="21">
        <f t="shared" si="7"/>
        <v>3773.01</v>
      </c>
      <c r="BJ6" s="21">
        <f t="shared" si="7"/>
        <v>3787.04</v>
      </c>
      <c r="BK6" s="21" t="str">
        <f t="shared" si="7"/>
        <v>-</v>
      </c>
      <c r="BL6" s="21" t="str">
        <f t="shared" si="7"/>
        <v>-</v>
      </c>
      <c r="BM6" s="21">
        <f t="shared" si="7"/>
        <v>1001.3</v>
      </c>
      <c r="BN6" s="21">
        <f t="shared" si="7"/>
        <v>1050.51</v>
      </c>
      <c r="BO6" s="21">
        <f t="shared" si="7"/>
        <v>1102.01</v>
      </c>
      <c r="BP6" s="20" t="str">
        <f>IF(BP7="","",IF(BP7="-","【-】","【"&amp;SUBSTITUTE(TEXT(BP7,"#,##0.00"),"-","△")&amp;"】"))</f>
        <v>【669.11】</v>
      </c>
      <c r="BQ6" s="21" t="str">
        <f>IF(BQ7="",NA(),BQ7)</f>
        <v>-</v>
      </c>
      <c r="BR6" s="21" t="str">
        <f t="shared" ref="BR6:BZ6" si="8">IF(BR7="",NA(),BR7)</f>
        <v>-</v>
      </c>
      <c r="BS6" s="21">
        <f t="shared" si="8"/>
        <v>83.35</v>
      </c>
      <c r="BT6" s="21">
        <f t="shared" si="8"/>
        <v>88.96</v>
      </c>
      <c r="BU6" s="21">
        <f t="shared" si="8"/>
        <v>88.49</v>
      </c>
      <c r="BV6" s="21" t="str">
        <f t="shared" si="8"/>
        <v>-</v>
      </c>
      <c r="BW6" s="21" t="str">
        <f t="shared" si="8"/>
        <v>-</v>
      </c>
      <c r="BX6" s="21">
        <f t="shared" si="8"/>
        <v>81.88</v>
      </c>
      <c r="BY6" s="21">
        <f t="shared" si="8"/>
        <v>82.65</v>
      </c>
      <c r="BZ6" s="21">
        <f t="shared" si="8"/>
        <v>82.55</v>
      </c>
      <c r="CA6" s="20" t="str">
        <f>IF(CA7="","",IF(CA7="-","【-】","【"&amp;SUBSTITUTE(TEXT(CA7,"#,##0.00"),"-","△")&amp;"】"))</f>
        <v>【99.73】</v>
      </c>
      <c r="CB6" s="21" t="str">
        <f>IF(CB7="",NA(),CB7)</f>
        <v>-</v>
      </c>
      <c r="CC6" s="21" t="str">
        <f t="shared" ref="CC6:CK6" si="9">IF(CC7="",NA(),CC7)</f>
        <v>-</v>
      </c>
      <c r="CD6" s="21">
        <f t="shared" si="9"/>
        <v>209.77</v>
      </c>
      <c r="CE6" s="21">
        <f t="shared" si="9"/>
        <v>194.21</v>
      </c>
      <c r="CF6" s="21">
        <f t="shared" si="9"/>
        <v>196.66</v>
      </c>
      <c r="CG6" s="21" t="str">
        <f t="shared" si="9"/>
        <v>-</v>
      </c>
      <c r="CH6" s="21" t="str">
        <f t="shared" si="9"/>
        <v>-</v>
      </c>
      <c r="CI6" s="21">
        <f t="shared" si="9"/>
        <v>187.55</v>
      </c>
      <c r="CJ6" s="21">
        <f t="shared" si="9"/>
        <v>186.3</v>
      </c>
      <c r="CK6" s="21">
        <f t="shared" si="9"/>
        <v>188.38</v>
      </c>
      <c r="CL6" s="20" t="str">
        <f>IF(CL7="","",IF(CL7="-","【-】","【"&amp;SUBSTITUTE(TEXT(CL7,"#,##0.00"),"-","△")&amp;"】"))</f>
        <v>【134.98】</v>
      </c>
      <c r="CM6" s="21" t="str">
        <f>IF(CM7="",NA(),CM7)</f>
        <v>-</v>
      </c>
      <c r="CN6" s="21" t="str">
        <f t="shared" ref="CN6:CV6" si="10">IF(CN7="",NA(),CN7)</f>
        <v>-</v>
      </c>
      <c r="CO6" s="21">
        <f t="shared" si="10"/>
        <v>56.24</v>
      </c>
      <c r="CP6" s="21">
        <f t="shared" si="10"/>
        <v>58.5</v>
      </c>
      <c r="CQ6" s="21">
        <f t="shared" si="10"/>
        <v>59.49</v>
      </c>
      <c r="CR6" s="21" t="str">
        <f t="shared" si="10"/>
        <v>-</v>
      </c>
      <c r="CS6" s="21" t="str">
        <f t="shared" si="10"/>
        <v>-</v>
      </c>
      <c r="CT6" s="21">
        <f t="shared" si="10"/>
        <v>50.94</v>
      </c>
      <c r="CU6" s="21">
        <f t="shared" si="10"/>
        <v>50.53</v>
      </c>
      <c r="CV6" s="21">
        <f t="shared" si="10"/>
        <v>51.42</v>
      </c>
      <c r="CW6" s="20" t="str">
        <f>IF(CW7="","",IF(CW7="-","【-】","【"&amp;SUBSTITUTE(TEXT(CW7,"#,##0.00"),"-","△")&amp;"】"))</f>
        <v>【59.99】</v>
      </c>
      <c r="CX6" s="21" t="str">
        <f>IF(CX7="",NA(),CX7)</f>
        <v>-</v>
      </c>
      <c r="CY6" s="21" t="str">
        <f t="shared" ref="CY6:DG6" si="11">IF(CY7="",NA(),CY7)</f>
        <v>-</v>
      </c>
      <c r="CZ6" s="21">
        <f t="shared" si="11"/>
        <v>83.44</v>
      </c>
      <c r="DA6" s="21">
        <f t="shared" si="11"/>
        <v>84.83</v>
      </c>
      <c r="DB6" s="21">
        <f t="shared" si="11"/>
        <v>85.13</v>
      </c>
      <c r="DC6" s="21" t="str">
        <f t="shared" si="11"/>
        <v>-</v>
      </c>
      <c r="DD6" s="21" t="str">
        <f t="shared" si="11"/>
        <v>-</v>
      </c>
      <c r="DE6" s="21">
        <f t="shared" si="11"/>
        <v>82.55</v>
      </c>
      <c r="DF6" s="21">
        <f t="shared" si="11"/>
        <v>82.08</v>
      </c>
      <c r="DG6" s="21">
        <f t="shared" si="11"/>
        <v>81.34</v>
      </c>
      <c r="DH6" s="20" t="str">
        <f>IF(DH7="","",IF(DH7="-","【-】","【"&amp;SUBSTITUTE(TEXT(DH7,"#,##0.00"),"-","△")&amp;"】"))</f>
        <v>【95.72】</v>
      </c>
      <c r="DI6" s="21" t="str">
        <f>IF(DI7="",NA(),DI7)</f>
        <v>-</v>
      </c>
      <c r="DJ6" s="21" t="str">
        <f t="shared" ref="DJ6:DR6" si="12">IF(DJ7="",NA(),DJ7)</f>
        <v>-</v>
      </c>
      <c r="DK6" s="21">
        <f t="shared" si="12"/>
        <v>3.28</v>
      </c>
      <c r="DL6" s="21">
        <f t="shared" si="12"/>
        <v>6.1</v>
      </c>
      <c r="DM6" s="21">
        <f t="shared" si="12"/>
        <v>8.74</v>
      </c>
      <c r="DN6" s="21" t="str">
        <f t="shared" si="12"/>
        <v>-</v>
      </c>
      <c r="DO6" s="21" t="str">
        <f t="shared" si="12"/>
        <v>-</v>
      </c>
      <c r="DP6" s="21">
        <f t="shared" si="12"/>
        <v>15.85</v>
      </c>
      <c r="DQ6" s="21">
        <f t="shared" si="12"/>
        <v>12.7</v>
      </c>
      <c r="DR6" s="21">
        <f t="shared" si="12"/>
        <v>14.65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262030</v>
      </c>
      <c r="D7" s="23">
        <v>46</v>
      </c>
      <c r="E7" s="23">
        <v>17</v>
      </c>
      <c r="F7" s="23">
        <v>1</v>
      </c>
      <c r="G7" s="23">
        <v>0</v>
      </c>
      <c r="H7" s="23" t="s">
        <v>96</v>
      </c>
      <c r="I7" s="23" t="s">
        <v>97</v>
      </c>
      <c r="J7" s="23" t="s">
        <v>98</v>
      </c>
      <c r="K7" s="23" t="s">
        <v>99</v>
      </c>
      <c r="L7" s="23" t="s">
        <v>100</v>
      </c>
      <c r="M7" s="23" t="s">
        <v>101</v>
      </c>
      <c r="N7" s="24" t="s">
        <v>102</v>
      </c>
      <c r="O7" s="24">
        <v>37.33</v>
      </c>
      <c r="P7" s="24">
        <v>51.51</v>
      </c>
      <c r="Q7" s="24">
        <v>95.83</v>
      </c>
      <c r="R7" s="24">
        <v>2750</v>
      </c>
      <c r="S7" s="24">
        <v>32384</v>
      </c>
      <c r="T7" s="24">
        <v>347.1</v>
      </c>
      <c r="U7" s="24">
        <v>93.3</v>
      </c>
      <c r="V7" s="24">
        <v>16546</v>
      </c>
      <c r="W7" s="24">
        <v>4.68</v>
      </c>
      <c r="X7" s="24">
        <v>3535.47</v>
      </c>
      <c r="Y7" s="24" t="s">
        <v>102</v>
      </c>
      <c r="Z7" s="24" t="s">
        <v>102</v>
      </c>
      <c r="AA7" s="24">
        <v>103.38</v>
      </c>
      <c r="AB7" s="24">
        <v>100.75</v>
      </c>
      <c r="AC7" s="24">
        <v>96.88</v>
      </c>
      <c r="AD7" s="24" t="s">
        <v>102</v>
      </c>
      <c r="AE7" s="24" t="s">
        <v>102</v>
      </c>
      <c r="AF7" s="24">
        <v>106.57</v>
      </c>
      <c r="AG7" s="24">
        <v>107.21</v>
      </c>
      <c r="AH7" s="24">
        <v>107.08</v>
      </c>
      <c r="AI7" s="24">
        <v>107.02</v>
      </c>
      <c r="AJ7" s="24" t="s">
        <v>102</v>
      </c>
      <c r="AK7" s="24" t="s">
        <v>102</v>
      </c>
      <c r="AL7" s="24">
        <v>115.65</v>
      </c>
      <c r="AM7" s="24">
        <v>107.72</v>
      </c>
      <c r="AN7" s="24">
        <v>118.49</v>
      </c>
      <c r="AO7" s="24" t="s">
        <v>102</v>
      </c>
      <c r="AP7" s="24" t="s">
        <v>102</v>
      </c>
      <c r="AQ7" s="24">
        <v>53.44</v>
      </c>
      <c r="AR7" s="24">
        <v>43.71</v>
      </c>
      <c r="AS7" s="24">
        <v>45.94</v>
      </c>
      <c r="AT7" s="24">
        <v>3.09</v>
      </c>
      <c r="AU7" s="24" t="s">
        <v>102</v>
      </c>
      <c r="AV7" s="24" t="s">
        <v>102</v>
      </c>
      <c r="AW7" s="24">
        <v>21.18</v>
      </c>
      <c r="AX7" s="24">
        <v>36.909999999999997</v>
      </c>
      <c r="AY7" s="24">
        <v>31.24</v>
      </c>
      <c r="AZ7" s="24" t="s">
        <v>102</v>
      </c>
      <c r="BA7" s="24" t="s">
        <v>102</v>
      </c>
      <c r="BB7" s="24">
        <v>47.03</v>
      </c>
      <c r="BC7" s="24">
        <v>40.67</v>
      </c>
      <c r="BD7" s="24">
        <v>47.7</v>
      </c>
      <c r="BE7" s="24">
        <v>71.39</v>
      </c>
      <c r="BF7" s="24" t="s">
        <v>102</v>
      </c>
      <c r="BG7" s="24" t="s">
        <v>102</v>
      </c>
      <c r="BH7" s="24">
        <v>3939.67</v>
      </c>
      <c r="BI7" s="24">
        <v>3773.01</v>
      </c>
      <c r="BJ7" s="24">
        <v>3787.04</v>
      </c>
      <c r="BK7" s="24" t="s">
        <v>102</v>
      </c>
      <c r="BL7" s="24" t="s">
        <v>102</v>
      </c>
      <c r="BM7" s="24">
        <v>1001.3</v>
      </c>
      <c r="BN7" s="24">
        <v>1050.51</v>
      </c>
      <c r="BO7" s="24">
        <v>1102.01</v>
      </c>
      <c r="BP7" s="24">
        <v>669.11</v>
      </c>
      <c r="BQ7" s="24" t="s">
        <v>102</v>
      </c>
      <c r="BR7" s="24" t="s">
        <v>102</v>
      </c>
      <c r="BS7" s="24">
        <v>83.35</v>
      </c>
      <c r="BT7" s="24">
        <v>88.96</v>
      </c>
      <c r="BU7" s="24">
        <v>88.49</v>
      </c>
      <c r="BV7" s="24" t="s">
        <v>102</v>
      </c>
      <c r="BW7" s="24" t="s">
        <v>102</v>
      </c>
      <c r="BX7" s="24">
        <v>81.88</v>
      </c>
      <c r="BY7" s="24">
        <v>82.65</v>
      </c>
      <c r="BZ7" s="24">
        <v>82.55</v>
      </c>
      <c r="CA7" s="24">
        <v>99.73</v>
      </c>
      <c r="CB7" s="24" t="s">
        <v>102</v>
      </c>
      <c r="CC7" s="24" t="s">
        <v>102</v>
      </c>
      <c r="CD7" s="24">
        <v>209.77</v>
      </c>
      <c r="CE7" s="24">
        <v>194.21</v>
      </c>
      <c r="CF7" s="24">
        <v>196.66</v>
      </c>
      <c r="CG7" s="24" t="s">
        <v>102</v>
      </c>
      <c r="CH7" s="24" t="s">
        <v>102</v>
      </c>
      <c r="CI7" s="24">
        <v>187.55</v>
      </c>
      <c r="CJ7" s="24">
        <v>186.3</v>
      </c>
      <c r="CK7" s="24">
        <v>188.38</v>
      </c>
      <c r="CL7" s="24">
        <v>134.97999999999999</v>
      </c>
      <c r="CM7" s="24" t="s">
        <v>102</v>
      </c>
      <c r="CN7" s="24" t="s">
        <v>102</v>
      </c>
      <c r="CO7" s="24">
        <v>56.24</v>
      </c>
      <c r="CP7" s="24">
        <v>58.5</v>
      </c>
      <c r="CQ7" s="24">
        <v>59.49</v>
      </c>
      <c r="CR7" s="24" t="s">
        <v>102</v>
      </c>
      <c r="CS7" s="24" t="s">
        <v>102</v>
      </c>
      <c r="CT7" s="24">
        <v>50.94</v>
      </c>
      <c r="CU7" s="24">
        <v>50.53</v>
      </c>
      <c r="CV7" s="24">
        <v>51.42</v>
      </c>
      <c r="CW7" s="24">
        <v>59.99</v>
      </c>
      <c r="CX7" s="24" t="s">
        <v>102</v>
      </c>
      <c r="CY7" s="24" t="s">
        <v>102</v>
      </c>
      <c r="CZ7" s="24">
        <v>83.44</v>
      </c>
      <c r="DA7" s="24">
        <v>84.83</v>
      </c>
      <c r="DB7" s="24">
        <v>85.13</v>
      </c>
      <c r="DC7" s="24" t="s">
        <v>102</v>
      </c>
      <c r="DD7" s="24" t="s">
        <v>102</v>
      </c>
      <c r="DE7" s="24">
        <v>82.55</v>
      </c>
      <c r="DF7" s="24">
        <v>82.08</v>
      </c>
      <c r="DG7" s="24">
        <v>81.34</v>
      </c>
      <c r="DH7" s="24">
        <v>95.72</v>
      </c>
      <c r="DI7" s="24" t="s">
        <v>102</v>
      </c>
      <c r="DJ7" s="24" t="s">
        <v>102</v>
      </c>
      <c r="DK7" s="24">
        <v>3.28</v>
      </c>
      <c r="DL7" s="24">
        <v>6.1</v>
      </c>
      <c r="DM7" s="24">
        <v>8.74</v>
      </c>
      <c r="DN7" s="24" t="s">
        <v>102</v>
      </c>
      <c r="DO7" s="24" t="s">
        <v>102</v>
      </c>
      <c r="DP7" s="24">
        <v>15.85</v>
      </c>
      <c r="DQ7" s="24">
        <v>12.7</v>
      </c>
      <c r="DR7" s="24">
        <v>14.65</v>
      </c>
      <c r="DS7" s="24">
        <v>38.17</v>
      </c>
      <c r="DT7" s="24" t="s">
        <v>102</v>
      </c>
      <c r="DU7" s="24" t="s">
        <v>102</v>
      </c>
      <c r="DV7" s="24">
        <v>0</v>
      </c>
      <c r="DW7" s="24">
        <v>0</v>
      </c>
      <c r="DX7" s="24">
        <v>0</v>
      </c>
      <c r="DY7" s="24" t="s">
        <v>102</v>
      </c>
      <c r="DZ7" s="24" t="s">
        <v>102</v>
      </c>
      <c r="EA7" s="24">
        <v>0</v>
      </c>
      <c r="EB7" s="24">
        <v>0</v>
      </c>
      <c r="EC7" s="24">
        <v>0.1</v>
      </c>
      <c r="ED7" s="24">
        <v>6.54</v>
      </c>
      <c r="EE7" s="24" t="s">
        <v>102</v>
      </c>
      <c r="EF7" s="24" t="s">
        <v>102</v>
      </c>
      <c r="EG7" s="24">
        <v>0</v>
      </c>
      <c r="EH7" s="24">
        <v>0</v>
      </c>
      <c r="EI7" s="24">
        <v>0</v>
      </c>
      <c r="EJ7" s="24" t="s">
        <v>102</v>
      </c>
      <c r="EK7" s="24" t="s">
        <v>102</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2023-01-12T23:32:16Z</dcterms:created>
  <dcterms:modified xsi:type="dcterms:W3CDTF">2023-02-03T09:50:26Z</dcterms:modified>
  <cp:category/>
</cp:coreProperties>
</file>