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3 舞鶴市\"/>
    </mc:Choice>
  </mc:AlternateContent>
  <xr:revisionPtr revIDLastSave="0" documentId="13_ncr:1_{780975FD-2FC6-46BA-B0B7-094218F7DAD7}" xr6:coauthVersionLast="36" xr6:coauthVersionMax="36" xr10:uidLastSave="{00000000-0000-0000-0000-000000000000}"/>
  <workbookProtection workbookAlgorithmName="SHA-512" workbookHashValue="OKlTxuXfCGnDk2ty/KQMEWPIyg2kfpIHB2TaINy+zg13A68djwbfsLBCW4wb0dlKKqjYMkao21ekhFM8+2+7Eg==" workbookSaltValue="uqVIRo8MZL1ZpjnhtIpDOA=="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6" i="4"/>
  <c r="MI76" i="4" l="1"/>
  <c r="HJ51" i="4"/>
  <c r="MA30" i="4"/>
  <c r="IT76" i="4"/>
  <c r="CS51" i="4"/>
  <c r="HJ30" i="4"/>
  <c r="CS30" i="4"/>
  <c r="BZ76" i="4"/>
  <c r="MA51" i="4"/>
  <c r="C11" i="5"/>
  <c r="D11" i="5"/>
  <c r="E11" i="5"/>
  <c r="B11" i="5"/>
  <c r="BK76" i="4" l="1"/>
  <c r="LH51" i="4"/>
  <c r="LT76" i="4"/>
  <c r="GQ51" i="4"/>
  <c r="LH30" i="4"/>
  <c r="GQ30" i="4"/>
  <c r="IE76" i="4"/>
  <c r="BZ51" i="4"/>
  <c r="BZ30" i="4"/>
  <c r="BG30" i="4"/>
  <c r="KO30" i="4"/>
  <c r="FX30" i="4"/>
  <c r="AV76" i="4"/>
  <c r="KO51" i="4"/>
  <c r="FX51" i="4"/>
  <c r="HP76" i="4"/>
  <c r="LE76" i="4"/>
  <c r="BG51" i="4"/>
  <c r="HA76" i="4"/>
  <c r="AN51" i="4"/>
  <c r="FE30" i="4"/>
  <c r="JV51" i="4"/>
  <c r="FE51" i="4"/>
  <c r="AN30" i="4"/>
  <c r="KP76" i="4"/>
  <c r="JV30" i="4"/>
  <c r="AG76" i="4"/>
  <c r="KA76" i="4"/>
  <c r="EL51" i="4"/>
  <c r="JC30" i="4"/>
  <c r="U30" i="4"/>
  <c r="R76" i="4"/>
  <c r="GL76" i="4"/>
  <c r="U51" i="4"/>
  <c r="EL30" i="4"/>
  <c r="JC51"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<sst xmlns="http://schemas.openxmlformats.org/spreadsheetml/2006/main" count="278" uniqueCount="126">
  <si>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</si>
  <si>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</si>
  <si>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</si>
  <si>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</si>
  <si>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</si>
  <si>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</si>
  <si>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</si>
  <si>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</si>
  <si>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</si>
  <si>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</si>
  <si>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</si>
  <si>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</si>
  <si>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</si>
  <si>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</si>
  <si>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</si>
  <si>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</si>
  <si>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</si>
  <si>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</si>
  <si>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</si>
  <si>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</si>
  <si>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</si>
  <si>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</si>
  <si>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</si>
  <si>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</si>
  <si>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</si>
  <si>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</si>
  <si>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</si>
  <si>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</si>
  <si>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</si>
  <si>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</si>
  <si>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</si>
  <si>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</si>
  <si>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</si>
  <si>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</si>
  <si>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</si>
  <si>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</si>
  <si>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</si>
  <si>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</si>
  <si>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</si>
  <si>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</si>
  <si>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</si>
  <si>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</si>
  <si>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</si>
  <si>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</si>
  <si>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</si>
  <si>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</si>
  <si>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</si>
  <si>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</si>
  <si>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</si>
  <si>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</si>
  <si>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</si>
  <si>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</si>
  <si>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</si>
  <si>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</si>
  <si>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</si>
  <si>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</si>
  <si>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</si>
  <si>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</si>
  <si>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</si>
  <si>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</si>
  <si>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</si>
  <si>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</si>
  <si>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</si>
  <si>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</si>
  <si>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</si>
  <si>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</si>
  <si>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</si>
  <si>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</si>
  <si>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</si>
  <si>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</si>
  <si>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</si>
  <si>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</si>
  <si>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</si>
  <si>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</si>
  <si>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</si>
  <si>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</si>
  <si>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</si>
  <si>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</si>
  <si>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</si>
  <si>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</si>
  <si>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</si>
  <si>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</si>
  <si>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</si>
  <si>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</si>
  <si>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</si>
  <si>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</si>
  <si>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</si>
  <si>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</si>
  <si>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</si>
  <si>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</si>
  <si>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</si>
  <si>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</si>
  <si>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</si>
  <si>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</si>
  <si>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</si>
  <si>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</si>
  <si>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</si>
  <si>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</si>
  <si>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</si>
  <si>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</si>
  <si>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</si>
  <si>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</si>
  <si>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</si>
  <si>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</si>
  <si>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</si>
  <si>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五条立体駐車場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</si>
  <si>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</si>
  <si>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</si>
  <si>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</si>
  <si>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</si>
  <si>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</si>
  <si>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</si>
  <si>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</si>
  <si>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</si>
  <si>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</si>
  <si>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</si>
  <si>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</si>
  <si>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</si>
  <si>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</si>
  <si>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</si>
  <si>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</si>
  <si>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</si>
  <si>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建築後28年以上経過しており、施設及び機器の大規模修繕や更新が予想されることから、今後もあり方について検討を進め、計画的な設備の修繕や更新を図ります。　　　　　　　　
※平成5年4月に営業を開始しており、令和3年度末で建築約29年となります。</t>
    <rPh sb="1" eb="3">
      <t>ケンチク</t>
    </rPh>
    <rPh sb="3" eb="4">
      <t>ゴ</t>
    </rPh>
    <rPh sb="6" eb="7">
      <t>ネン</t>
    </rPh>
    <rPh sb="7" eb="9">
      <t>イジョウ</t>
    </rPh>
    <rPh sb="9" eb="11">
      <t>ケイカ</t>
    </rPh>
    <rPh sb="16" eb="18">
      <t>シセツ</t>
    </rPh>
    <rPh sb="18" eb="19">
      <t>オヨ</t>
    </rPh>
    <rPh sb="20" eb="22">
      <t>キキ</t>
    </rPh>
    <rPh sb="23" eb="26">
      <t>ダイキボ</t>
    </rPh>
    <rPh sb="26" eb="28">
      <t>シュウゼン</t>
    </rPh>
    <rPh sb="29" eb="31">
      <t>コウシン</t>
    </rPh>
    <rPh sb="32" eb="34">
      <t>ヨソウ</t>
    </rPh>
    <rPh sb="42" eb="44">
      <t>コンゴ</t>
    </rPh>
    <rPh sb="47" eb="48">
      <t>カタ</t>
    </rPh>
    <rPh sb="52" eb="54">
      <t>ケントウ</t>
    </rPh>
    <rPh sb="55" eb="56">
      <t>スス</t>
    </rPh>
    <rPh sb="58" eb="61">
      <t>ケイカクテキ</t>
    </rPh>
    <rPh sb="62" eb="64">
      <t>セツビ</t>
    </rPh>
    <rPh sb="65" eb="67">
      <t>シュウゼン</t>
    </rPh>
    <rPh sb="68" eb="70">
      <t>コウシン</t>
    </rPh>
    <rPh sb="71" eb="72">
      <t>ハカ</t>
    </rPh>
    <rPh sb="86" eb="88">
      <t>ヘイセイ</t>
    </rPh>
    <rPh sb="89" eb="90">
      <t>ネン</t>
    </rPh>
    <rPh sb="91" eb="92">
      <t>ガツ</t>
    </rPh>
    <rPh sb="93" eb="95">
      <t>エイギョウ</t>
    </rPh>
    <rPh sb="96" eb="98">
      <t>カイシ</t>
    </rPh>
    <rPh sb="103" eb="105">
      <t>レイワ</t>
    </rPh>
    <rPh sb="106" eb="107">
      <t>ネン</t>
    </rPh>
    <rPh sb="107" eb="108">
      <t>ド</t>
    </rPh>
    <rPh sb="108" eb="109">
      <t>マツ</t>
    </rPh>
    <rPh sb="110" eb="112">
      <t>ケンチク</t>
    </rPh>
    <rPh sb="112" eb="113">
      <t>ヤク</t>
    </rPh>
    <rPh sb="115" eb="116">
      <t>ネン</t>
    </rPh>
    <phoneticPr fontId="5"/>
  </si>
  <si>
    <t>　当該施設は単なる駐車場ではなく、東地区における中心市街地の道路交通の円滑化、商店街の振興等を図り、当該中心市街地の都市機能の向上に資することを目的に、駐車場とコミュニティ施設を併設した複合施設であるものの、駐車場利用については減少傾向にあります。
　施設の老朽化や稼働率の低下により料金収入の減が課題となっている現状を踏まえ、今後のあり方を検討する中で、稼働率の上昇、利用料収入の増加に努めます。</t>
    <rPh sb="1" eb="3">
      <t>トウガイ</t>
    </rPh>
    <rPh sb="3" eb="5">
      <t>シセツ</t>
    </rPh>
    <rPh sb="6" eb="7">
      <t>タン</t>
    </rPh>
    <rPh sb="9" eb="12">
      <t>チュウシャジョウ</t>
    </rPh>
    <rPh sb="17" eb="18">
      <t>ヒガシ</t>
    </rPh>
    <rPh sb="18" eb="20">
      <t>チク</t>
    </rPh>
    <rPh sb="24" eb="26">
      <t>チュウシン</t>
    </rPh>
    <rPh sb="26" eb="29">
      <t>シガイチ</t>
    </rPh>
    <rPh sb="30" eb="32">
      <t>ドウロ</t>
    </rPh>
    <rPh sb="32" eb="34">
      <t>コウツウ</t>
    </rPh>
    <rPh sb="35" eb="38">
      <t>エンカツカ</t>
    </rPh>
    <rPh sb="39" eb="42">
      <t>ショウテンガイ</t>
    </rPh>
    <rPh sb="43" eb="45">
      <t>シンコウ</t>
    </rPh>
    <rPh sb="45" eb="46">
      <t>トウ</t>
    </rPh>
    <rPh sb="47" eb="48">
      <t>ハカ</t>
    </rPh>
    <rPh sb="50" eb="52">
      <t>トウガイ</t>
    </rPh>
    <rPh sb="52" eb="54">
      <t>チュウシン</t>
    </rPh>
    <rPh sb="54" eb="57">
      <t>シガイチ</t>
    </rPh>
    <rPh sb="58" eb="60">
      <t>トシ</t>
    </rPh>
    <rPh sb="60" eb="62">
      <t>キノウ</t>
    </rPh>
    <rPh sb="63" eb="65">
      <t>コウジョウ</t>
    </rPh>
    <rPh sb="66" eb="67">
      <t>シ</t>
    </rPh>
    <rPh sb="72" eb="74">
      <t>モクテキ</t>
    </rPh>
    <rPh sb="76" eb="79">
      <t>チュウシャジョウ</t>
    </rPh>
    <rPh sb="86" eb="88">
      <t>シセツ</t>
    </rPh>
    <rPh sb="89" eb="91">
      <t>ヘイセツ</t>
    </rPh>
    <rPh sb="93" eb="95">
      <t>フクゴウ</t>
    </rPh>
    <rPh sb="95" eb="97">
      <t>シセツ</t>
    </rPh>
    <rPh sb="104" eb="107">
      <t>チュウシャジョウ</t>
    </rPh>
    <rPh sb="107" eb="109">
      <t>リヨウ</t>
    </rPh>
    <rPh sb="114" eb="116">
      <t>ゲンショウ</t>
    </rPh>
    <rPh sb="116" eb="118">
      <t>ケイコウ</t>
    </rPh>
    <rPh sb="126" eb="128">
      <t>シセツ</t>
    </rPh>
    <rPh sb="129" eb="132">
      <t>ロウキュウカ</t>
    </rPh>
    <rPh sb="133" eb="135">
      <t>カドウ</t>
    </rPh>
    <rPh sb="135" eb="136">
      <t>リツ</t>
    </rPh>
    <rPh sb="137" eb="139">
      <t>テイカ</t>
    </rPh>
    <rPh sb="142" eb="144">
      <t>リョウキン</t>
    </rPh>
    <rPh sb="144" eb="146">
      <t>シュウニュウ</t>
    </rPh>
    <rPh sb="147" eb="148">
      <t>ゲン</t>
    </rPh>
    <rPh sb="149" eb="151">
      <t>カダイ</t>
    </rPh>
    <rPh sb="157" eb="159">
      <t>ゲンジョウ</t>
    </rPh>
    <rPh sb="160" eb="161">
      <t>フ</t>
    </rPh>
    <rPh sb="164" eb="166">
      <t>コンゴ</t>
    </rPh>
    <rPh sb="169" eb="170">
      <t>カタ</t>
    </rPh>
    <rPh sb="171" eb="173">
      <t>ケントウ</t>
    </rPh>
    <rPh sb="175" eb="176">
      <t>ナカ</t>
    </rPh>
    <rPh sb="178" eb="180">
      <t>カドウ</t>
    </rPh>
    <rPh sb="180" eb="181">
      <t>リツ</t>
    </rPh>
    <rPh sb="182" eb="184">
      <t>ジョウショウ</t>
    </rPh>
    <rPh sb="185" eb="187">
      <t>リヨウ</t>
    </rPh>
    <rPh sb="187" eb="188">
      <t>リョウ</t>
    </rPh>
    <rPh sb="188" eb="190">
      <t>シュウニュウ</t>
    </rPh>
    <rPh sb="191" eb="193">
      <t>ゾウカ</t>
    </rPh>
    <rPh sb="194" eb="195">
      <t>ツト</t>
    </rPh>
    <phoneticPr fontId="5"/>
  </si>
  <si>
    <t>　稼働率については、ほぼ横ばいで推移しているものの、新型コロナウイルスの影響による周辺でのイベントの自粛や商店街への来街者減少などの要因により、令和2年度に低下しています。ただし、新設されたホテルの影響等もあり、令和3年度には少し改善したものの、コロナ禍前の水準までは戻っていない状態です。
　今後はイベント再開等による駐車台数の増加も予想される中、今後のあり方について検討を進めていきます。</t>
    <rPh sb="1" eb="3">
      <t>カドウ</t>
    </rPh>
    <rPh sb="3" eb="4">
      <t>リツ</t>
    </rPh>
    <rPh sb="12" eb="13">
      <t>ヨコ</t>
    </rPh>
    <rPh sb="16" eb="18">
      <t>スイイ</t>
    </rPh>
    <rPh sb="26" eb="28">
      <t>シンガタ</t>
    </rPh>
    <rPh sb="36" eb="38">
      <t>エイキョウ</t>
    </rPh>
    <rPh sb="41" eb="43">
      <t>シュウヘン</t>
    </rPh>
    <rPh sb="50" eb="52">
      <t>ジシュク</t>
    </rPh>
    <rPh sb="53" eb="56">
      <t>ショウテンガイ</t>
    </rPh>
    <rPh sb="58" eb="61">
      <t>ライガイシャ</t>
    </rPh>
    <rPh sb="61" eb="63">
      <t>ゲンショウ</t>
    </rPh>
    <rPh sb="66" eb="68">
      <t>ヨウイン</t>
    </rPh>
    <rPh sb="72" eb="74">
      <t>レイワ</t>
    </rPh>
    <rPh sb="75" eb="76">
      <t>ネン</t>
    </rPh>
    <rPh sb="76" eb="77">
      <t>ド</t>
    </rPh>
    <rPh sb="78" eb="80">
      <t>テイカ</t>
    </rPh>
    <rPh sb="90" eb="92">
      <t>シンセツ</t>
    </rPh>
    <rPh sb="99" eb="101">
      <t>エイキョウ</t>
    </rPh>
    <rPh sb="101" eb="102">
      <t>トウ</t>
    </rPh>
    <rPh sb="106" eb="108">
      <t>レイワ</t>
    </rPh>
    <rPh sb="109" eb="111">
      <t>ネンド</t>
    </rPh>
    <rPh sb="113" eb="114">
      <t>スコ</t>
    </rPh>
    <rPh sb="115" eb="117">
      <t>カイゼン</t>
    </rPh>
    <rPh sb="126" eb="127">
      <t>カ</t>
    </rPh>
    <rPh sb="127" eb="128">
      <t>マエ</t>
    </rPh>
    <rPh sb="129" eb="131">
      <t>スイジュン</t>
    </rPh>
    <rPh sb="134" eb="135">
      <t>モド</t>
    </rPh>
    <rPh sb="140" eb="142">
      <t>ジョウタイ</t>
    </rPh>
    <rPh sb="147" eb="149">
      <t>コンゴ</t>
    </rPh>
    <rPh sb="154" eb="156">
      <t>サイカイ</t>
    </rPh>
    <rPh sb="156" eb="157">
      <t>トウ</t>
    </rPh>
    <phoneticPr fontId="5"/>
  </si>
  <si>
    <t>　当該施設は、平成26年度から指定管理者制度（市から委託料を支出しない方式）により、民間の経営ノウハウ等を取り入れながら管理運営を行っています。施設所有者である市が負担すべき施設の維持修繕に係る経費や企業債の償還金等を考慮し経営比較分析を行った場合、コロナ禍の影響もあり令和2年度の収益的収支比率は減少に転じ、令和3年度は、稼働率の上昇等の要因もあり比率は少し改善したものの、コロナ禍前の水準までは回復していません。</t>
    <rPh sb="1" eb="3">
      <t>トウガイ</t>
    </rPh>
    <rPh sb="3" eb="5">
      <t>シセツ</t>
    </rPh>
    <rPh sb="7" eb="9">
      <t>ヘイセイ</t>
    </rPh>
    <rPh sb="11" eb="13">
      <t>ネンド</t>
    </rPh>
    <rPh sb="15" eb="17">
      <t>シテイ</t>
    </rPh>
    <rPh sb="17" eb="20">
      <t>カンリシャ</t>
    </rPh>
    <rPh sb="20" eb="22">
      <t>セイド</t>
    </rPh>
    <rPh sb="23" eb="24">
      <t>シ</t>
    </rPh>
    <rPh sb="26" eb="28">
      <t>イタク</t>
    </rPh>
    <rPh sb="28" eb="29">
      <t>リョウ</t>
    </rPh>
    <rPh sb="30" eb="32">
      <t>シシュツ</t>
    </rPh>
    <rPh sb="35" eb="37">
      <t>ホウシキ</t>
    </rPh>
    <rPh sb="42" eb="44">
      <t>ミンカン</t>
    </rPh>
    <rPh sb="45" eb="47">
      <t>ケイエイ</t>
    </rPh>
    <rPh sb="51" eb="52">
      <t>トウ</t>
    </rPh>
    <rPh sb="53" eb="54">
      <t>ト</t>
    </rPh>
    <rPh sb="55" eb="56">
      <t>イ</t>
    </rPh>
    <rPh sb="60" eb="62">
      <t>カンリ</t>
    </rPh>
    <rPh sb="62" eb="64">
      <t>ウンエイ</t>
    </rPh>
    <rPh sb="65" eb="66">
      <t>オコナ</t>
    </rPh>
    <rPh sb="72" eb="74">
      <t>シセツ</t>
    </rPh>
    <rPh sb="74" eb="77">
      <t>ショユウシャ</t>
    </rPh>
    <rPh sb="80" eb="81">
      <t>シ</t>
    </rPh>
    <rPh sb="82" eb="84">
      <t>フタン</t>
    </rPh>
    <rPh sb="87" eb="89">
      <t>シセツ</t>
    </rPh>
    <rPh sb="90" eb="92">
      <t>イジ</t>
    </rPh>
    <rPh sb="92" eb="94">
      <t>シュウゼン</t>
    </rPh>
    <rPh sb="95" eb="96">
      <t>カカ</t>
    </rPh>
    <rPh sb="97" eb="99">
      <t>ケイヒ</t>
    </rPh>
    <rPh sb="100" eb="102">
      <t>キギョウ</t>
    </rPh>
    <rPh sb="102" eb="103">
      <t>サイ</t>
    </rPh>
    <rPh sb="104" eb="106">
      <t>ショウカン</t>
    </rPh>
    <rPh sb="106" eb="107">
      <t>キン</t>
    </rPh>
    <rPh sb="107" eb="108">
      <t>トウ</t>
    </rPh>
    <rPh sb="109" eb="111">
      <t>コウリョ</t>
    </rPh>
    <rPh sb="112" eb="114">
      <t>ケイエイ</t>
    </rPh>
    <rPh sb="114" eb="116">
      <t>ヒカク</t>
    </rPh>
    <rPh sb="116" eb="118">
      <t>ブンセキ</t>
    </rPh>
    <rPh sb="119" eb="120">
      <t>オコナ</t>
    </rPh>
    <rPh sb="122" eb="124">
      <t>バアイ</t>
    </rPh>
    <rPh sb="128" eb="129">
      <t>カ</t>
    </rPh>
    <rPh sb="130" eb="132">
      <t>エイキョウ</t>
    </rPh>
    <rPh sb="135" eb="137">
      <t>レイワ</t>
    </rPh>
    <rPh sb="138" eb="139">
      <t>ネン</t>
    </rPh>
    <rPh sb="139" eb="140">
      <t>ド</t>
    </rPh>
    <rPh sb="141" eb="143">
      <t>シュウエキ</t>
    </rPh>
    <rPh sb="143" eb="144">
      <t>テキ</t>
    </rPh>
    <rPh sb="144" eb="146">
      <t>シュウシ</t>
    </rPh>
    <rPh sb="146" eb="148">
      <t>ヒリツ</t>
    </rPh>
    <rPh sb="149" eb="151">
      <t>ゲンショウ</t>
    </rPh>
    <rPh sb="152" eb="153">
      <t>テン</t>
    </rPh>
    <rPh sb="155" eb="157">
      <t>レイワ</t>
    </rPh>
    <rPh sb="158" eb="160">
      <t>ネンド</t>
    </rPh>
    <rPh sb="162" eb="164">
      <t>カドウ</t>
    </rPh>
    <rPh sb="164" eb="165">
      <t>リツ</t>
    </rPh>
    <rPh sb="166" eb="168">
      <t>ジョウショウ</t>
    </rPh>
    <rPh sb="168" eb="169">
      <t>トウ</t>
    </rPh>
    <rPh sb="170" eb="172">
      <t>ヨウイン</t>
    </rPh>
    <rPh sb="175" eb="177">
      <t>ヒリツ</t>
    </rPh>
    <rPh sb="178" eb="179">
      <t>スコ</t>
    </rPh>
    <rPh sb="180" eb="182">
      <t>カイゼン</t>
    </rPh>
    <rPh sb="191" eb="192">
      <t>カ</t>
    </rPh>
    <rPh sb="192" eb="193">
      <t>マエ</t>
    </rPh>
    <rPh sb="194" eb="196">
      <t>スイジュン</t>
    </rPh>
    <rPh sb="199" eb="201">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</si>
</sst>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79.2</c:v>
                </c:pt>
                <c:pt idx="1">
                  <c:v>82.7</c:v>
                </c:pt>
                <c:pt idx="2">
                  <c:v>81.7</c:v>
                </c:pt>
                <c:pt idx="3">
                  <c:v>42.3</c:v>
                </c:pt>
                <c:pt idx="4">
                  <c:v>68.400000000000006</c:v>
                </c:pt>
              </c:numCache>
            </c:numRef>
          </c:val>
          <c:extLst>
            <c:ext xmlns:c16="http://schemas.microsoft.com/office/drawing/2014/chart" uri="{C3380CC4-5D6E-409C-BE32-E72D297353CC}">
              <c16:uniqueId val="{00000000-A511-4FA2-9114-D5CF5678EC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A511-4FA2-9114-D5CF5678EC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109.5</c:v>
                </c:pt>
                <c:pt idx="1">
                  <c:v>88.5</c:v>
                </c:pt>
                <c:pt idx="2">
                  <c:v>77.5</c:v>
                </c:pt>
                <c:pt idx="3">
                  <c:v>469.2</c:v>
                </c:pt>
                <c:pt idx="4">
                  <c:v>379.7</c:v>
                </c:pt>
              </c:numCache>
            </c:numRef>
          </c:val>
          <c:extLst>
            <c:ext xmlns:c16="http://schemas.microsoft.com/office/drawing/2014/chart" uri="{C3380CC4-5D6E-409C-BE32-E72D297353CC}">
              <c16:uniqueId val="{00000000-55FF-4F77-80A1-A2D4BE1A4D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55FF-4F77-80A1-A2D4BE1A4D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19F-417B-BB2B-CC5A72E8F3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9F-417B-BB2B-CC5A72E8F3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896-4C30-85CC-DDB4711201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96-4C30-85CC-DDB4711201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57.7</c:v>
                </c:pt>
                <c:pt idx="4">
                  <c:v>28.3</c:v>
                </c:pt>
              </c:numCache>
            </c:numRef>
          </c:val>
          <c:extLst>
            <c:ext xmlns:c16="http://schemas.microsoft.com/office/drawing/2014/chart" uri="{C3380CC4-5D6E-409C-BE32-E72D297353CC}">
              <c16:uniqueId val="{00000000-0FC7-4EEE-8278-2C4277A0B35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0FC7-4EEE-8278-2C4277A0B35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69</c:v>
                </c:pt>
                <c:pt idx="4">
                  <c:v>101</c:v>
                </c:pt>
              </c:numCache>
            </c:numRef>
          </c:val>
          <c:extLst>
            <c:ext xmlns:c16="http://schemas.microsoft.com/office/drawing/2014/chart" uri="{C3380CC4-5D6E-409C-BE32-E72D297353CC}">
              <c16:uniqueId val="{00000000-95A7-478F-8D54-0F8921CD39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95A7-478F-8D54-0F8921CD39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48.6</c:v>
                </c:pt>
                <c:pt idx="1">
                  <c:v>48.1</c:v>
                </c:pt>
                <c:pt idx="2">
                  <c:v>50</c:v>
                </c:pt>
                <c:pt idx="3">
                  <c:v>46.7</c:v>
                </c:pt>
                <c:pt idx="4">
                  <c:v>47.1</c:v>
                </c:pt>
              </c:numCache>
            </c:numRef>
          </c:val>
          <c:extLst>
            <c:ext xmlns:c16="http://schemas.microsoft.com/office/drawing/2014/chart" uri="{C3380CC4-5D6E-409C-BE32-E72D297353CC}">
              <c16:uniqueId val="{00000000-741D-400B-A4A8-BD3E51D516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741D-400B-A4A8-BD3E51D516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-7.5</c:v>
                </c:pt>
                <c:pt idx="1">
                  <c:v>-2.8</c:v>
                </c:pt>
                <c:pt idx="2">
                  <c:v>-2.6</c:v>
                </c:pt>
                <c:pt idx="3">
                  <c:v>66.599999999999994</c:v>
                </c:pt>
                <c:pt idx="4">
                  <c:v>-386.7</c:v>
                </c:pt>
              </c:numCache>
            </c:numRef>
          </c:val>
          <c:extLst>
            <c:ext xmlns:c16="http://schemas.microsoft.com/office/drawing/2014/chart" uri="{C3380CC4-5D6E-409C-BE32-E72D297353CC}">
              <c16:uniqueId val="{00000000-13AA-489E-8465-FF6584C4C9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13AA-489E-8465-FF6584C4C9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-1512</c:v>
                </c:pt>
                <c:pt idx="1">
                  <c:v>-597</c:v>
                </c:pt>
                <c:pt idx="2">
                  <c:v>-514</c:v>
                </c:pt>
                <c:pt idx="3">
                  <c:v>-2413</c:v>
                </c:pt>
                <c:pt idx="4">
                  <c:v>-3616</c:v>
                </c:pt>
              </c:numCache>
            </c:numRef>
          </c:val>
          <c:extLst>
            <c:ext xmlns:c16="http://schemas.microsoft.com/office/drawing/2014/chart" uri="{C3380CC4-5D6E-409C-BE32-E72D297353CC}">
              <c16:uniqueId val="{00000000-BC6E-4ECE-9275-F88E7CF53C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BC6E-4ECE-9275-F88E7CF53C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K13" zoomScale="90" zoomScaleNormal="90" zoomScaleSheetLayoutView="70" workbookViewId="0">
      <selection activeCell="ND31" sqref="ND31:NR31"/>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五条立体駐車場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5293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79.2</v>
      </c>
      <c r="V31" s="116"/>
      <c r="W31" s="116"/>
      <c r="X31" s="116"/>
      <c r="Y31" s="116"/>
      <c r="Z31" s="116"/>
      <c r="AA31" s="116"/>
      <c r="AB31" s="116"/>
      <c r="AC31" s="116"/>
      <c r="AD31" s="116"/>
      <c r="AE31" s="116"/>
      <c r="AF31" s="116"/>
      <c r="AG31" s="116"/>
      <c r="AH31" s="116"/>
      <c r="AI31" s="116"/>
      <c r="AJ31" s="116"/>
      <c r="AK31" s="116"/>
      <c r="AL31" s="116"/>
      <c r="AM31" s="116"/>
      <c r="AN31" s="116">
        <f>データ!Z7</f>
        <v>82.7</v>
      </c>
      <c r="AO31" s="116"/>
      <c r="AP31" s="116"/>
      <c r="AQ31" s="116"/>
      <c r="AR31" s="116"/>
      <c r="AS31" s="116"/>
      <c r="AT31" s="116"/>
      <c r="AU31" s="116"/>
      <c r="AV31" s="116"/>
      <c r="AW31" s="116"/>
      <c r="AX31" s="116"/>
      <c r="AY31" s="116"/>
      <c r="AZ31" s="116"/>
      <c r="BA31" s="116"/>
      <c r="BB31" s="116"/>
      <c r="BC31" s="116"/>
      <c r="BD31" s="116"/>
      <c r="BE31" s="116"/>
      <c r="BF31" s="116"/>
      <c r="BG31" s="116">
        <f>データ!AA7</f>
        <v>81.7</v>
      </c>
      <c r="BH31" s="116"/>
      <c r="BI31" s="116"/>
      <c r="BJ31" s="116"/>
      <c r="BK31" s="116"/>
      <c r="BL31" s="116"/>
      <c r="BM31" s="116"/>
      <c r="BN31" s="116"/>
      <c r="BO31" s="116"/>
      <c r="BP31" s="116"/>
      <c r="BQ31" s="116"/>
      <c r="BR31" s="116"/>
      <c r="BS31" s="116"/>
      <c r="BT31" s="116"/>
      <c r="BU31" s="116"/>
      <c r="BV31" s="116"/>
      <c r="BW31" s="116"/>
      <c r="BX31" s="116"/>
      <c r="BY31" s="116"/>
      <c r="BZ31" s="116">
        <f>データ!AB7</f>
        <v>42.3</v>
      </c>
      <c r="CA31" s="116"/>
      <c r="CB31" s="116"/>
      <c r="CC31" s="116"/>
      <c r="CD31" s="116"/>
      <c r="CE31" s="116"/>
      <c r="CF31" s="116"/>
      <c r="CG31" s="116"/>
      <c r="CH31" s="116"/>
      <c r="CI31" s="116"/>
      <c r="CJ31" s="116"/>
      <c r="CK31" s="116"/>
      <c r="CL31" s="116"/>
      <c r="CM31" s="116"/>
      <c r="CN31" s="116"/>
      <c r="CO31" s="116"/>
      <c r="CP31" s="116"/>
      <c r="CQ31" s="116"/>
      <c r="CR31" s="116"/>
      <c r="CS31" s="116">
        <f>データ!AC7</f>
        <v>68.400000000000006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57.7</v>
      </c>
      <c r="GR31" s="116"/>
      <c r="GS31" s="116"/>
      <c r="GT31" s="116"/>
      <c r="GU31" s="116"/>
      <c r="GV31" s="116"/>
      <c r="GW31" s="116"/>
      <c r="GX31" s="116"/>
      <c r="GY31" s="116"/>
      <c r="GZ31" s="116"/>
      <c r="HA31" s="116"/>
      <c r="HB31" s="116"/>
      <c r="HC31" s="116"/>
      <c r="HD31" s="116"/>
      <c r="HE31" s="116"/>
      <c r="HF31" s="116"/>
      <c r="HG31" s="116"/>
      <c r="HH31" s="116"/>
      <c r="HI31" s="116"/>
      <c r="HJ31" s="116">
        <f>データ!AN7</f>
        <v>28.3</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48.6</v>
      </c>
      <c r="JD31" s="111"/>
      <c r="JE31" s="111"/>
      <c r="JF31" s="111"/>
      <c r="JG31" s="111"/>
      <c r="JH31" s="111"/>
      <c r="JI31" s="111"/>
      <c r="JJ31" s="111"/>
      <c r="JK31" s="111"/>
      <c r="JL31" s="111"/>
      <c r="JM31" s="111"/>
      <c r="JN31" s="111"/>
      <c r="JO31" s="111"/>
      <c r="JP31" s="111"/>
      <c r="JQ31" s="111"/>
      <c r="JR31" s="111"/>
      <c r="JS31" s="111"/>
      <c r="JT31" s="111"/>
      <c r="JU31" s="112"/>
      <c r="JV31" s="110">
        <f>データ!DL7</f>
        <v>48.1</v>
      </c>
      <c r="JW31" s="111"/>
      <c r="JX31" s="111"/>
      <c r="JY31" s="111"/>
      <c r="JZ31" s="111"/>
      <c r="KA31" s="111"/>
      <c r="KB31" s="111"/>
      <c r="KC31" s="111"/>
      <c r="KD31" s="111"/>
      <c r="KE31" s="111"/>
      <c r="KF31" s="111"/>
      <c r="KG31" s="111"/>
      <c r="KH31" s="111"/>
      <c r="KI31" s="111"/>
      <c r="KJ31" s="111"/>
      <c r="KK31" s="111"/>
      <c r="KL31" s="111"/>
      <c r="KM31" s="111"/>
      <c r="KN31" s="112"/>
      <c r="KO31" s="110">
        <f>データ!DM7</f>
        <v>50</v>
      </c>
      <c r="KP31" s="111"/>
      <c r="KQ31" s="111"/>
      <c r="KR31" s="111"/>
      <c r="KS31" s="111"/>
      <c r="KT31" s="111"/>
      <c r="KU31" s="111"/>
      <c r="KV31" s="111"/>
      <c r="KW31" s="111"/>
      <c r="KX31" s="111"/>
      <c r="KY31" s="111"/>
      <c r="KZ31" s="111"/>
      <c r="LA31" s="111"/>
      <c r="LB31" s="111"/>
      <c r="LC31" s="111"/>
      <c r="LD31" s="111"/>
      <c r="LE31" s="111"/>
      <c r="LF31" s="111"/>
      <c r="LG31" s="112"/>
      <c r="LH31" s="110">
        <f>データ!DN7</f>
        <v>46.7</v>
      </c>
      <c r="LI31" s="111"/>
      <c r="LJ31" s="111"/>
      <c r="LK31" s="111"/>
      <c r="LL31" s="111"/>
      <c r="LM31" s="111"/>
      <c r="LN31" s="111"/>
      <c r="LO31" s="111"/>
      <c r="LP31" s="111"/>
      <c r="LQ31" s="111"/>
      <c r="LR31" s="111"/>
      <c r="LS31" s="111"/>
      <c r="LT31" s="111"/>
      <c r="LU31" s="111"/>
      <c r="LV31" s="111"/>
      <c r="LW31" s="111"/>
      <c r="LX31" s="111"/>
      <c r="LY31" s="111"/>
      <c r="LZ31" s="112"/>
      <c r="MA31" s="110">
        <f>データ!DO7</f>
        <v>47.1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69</v>
      </c>
      <c r="CA52" s="120"/>
      <c r="CB52" s="120"/>
      <c r="CC52" s="120"/>
      <c r="CD52" s="120"/>
      <c r="CE52" s="120"/>
      <c r="CF52" s="120"/>
      <c r="CG52" s="120"/>
      <c r="CH52" s="120"/>
      <c r="CI52" s="120"/>
      <c r="CJ52" s="120"/>
      <c r="CK52" s="120"/>
      <c r="CL52" s="120"/>
      <c r="CM52" s="120"/>
      <c r="CN52" s="120"/>
      <c r="CO52" s="120"/>
      <c r="CP52" s="120"/>
      <c r="CQ52" s="120"/>
      <c r="CR52" s="120"/>
      <c r="CS52" s="120">
        <f>データ!AY7</f>
        <v>101</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-7.5</v>
      </c>
      <c r="EM52" s="116"/>
      <c r="EN52" s="116"/>
      <c r="EO52" s="116"/>
      <c r="EP52" s="116"/>
      <c r="EQ52" s="116"/>
      <c r="ER52" s="116"/>
      <c r="ES52" s="116"/>
      <c r="ET52" s="116"/>
      <c r="EU52" s="116"/>
      <c r="EV52" s="116"/>
      <c r="EW52" s="116"/>
      <c r="EX52" s="116"/>
      <c r="EY52" s="116"/>
      <c r="EZ52" s="116"/>
      <c r="FA52" s="116"/>
      <c r="FB52" s="116"/>
      <c r="FC52" s="116"/>
      <c r="FD52" s="116"/>
      <c r="FE52" s="116">
        <f>データ!BG7</f>
        <v>-2.8</v>
      </c>
      <c r="FF52" s="116"/>
      <c r="FG52" s="116"/>
      <c r="FH52" s="116"/>
      <c r="FI52" s="116"/>
      <c r="FJ52" s="116"/>
      <c r="FK52" s="116"/>
      <c r="FL52" s="116"/>
      <c r="FM52" s="116"/>
      <c r="FN52" s="116"/>
      <c r="FO52" s="116"/>
      <c r="FP52" s="116"/>
      <c r="FQ52" s="116"/>
      <c r="FR52" s="116"/>
      <c r="FS52" s="116"/>
      <c r="FT52" s="116"/>
      <c r="FU52" s="116"/>
      <c r="FV52" s="116"/>
      <c r="FW52" s="116"/>
      <c r="FX52" s="116">
        <f>データ!BH7</f>
        <v>-2.6</v>
      </c>
      <c r="FY52" s="116"/>
      <c r="FZ52" s="116"/>
      <c r="GA52" s="116"/>
      <c r="GB52" s="116"/>
      <c r="GC52" s="116"/>
      <c r="GD52" s="116"/>
      <c r="GE52" s="116"/>
      <c r="GF52" s="116"/>
      <c r="GG52" s="116"/>
      <c r="GH52" s="116"/>
      <c r="GI52" s="116"/>
      <c r="GJ52" s="116"/>
      <c r="GK52" s="116"/>
      <c r="GL52" s="116"/>
      <c r="GM52" s="116"/>
      <c r="GN52" s="116"/>
      <c r="GO52" s="116"/>
      <c r="GP52" s="116"/>
      <c r="GQ52" s="116">
        <f>データ!BI7</f>
        <v>66.599999999999994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-386.7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-1512</v>
      </c>
      <c r="JD52" s="120"/>
      <c r="JE52" s="120"/>
      <c r="JF52" s="120"/>
      <c r="JG52" s="120"/>
      <c r="JH52" s="120"/>
      <c r="JI52" s="120"/>
      <c r="JJ52" s="120"/>
      <c r="JK52" s="120"/>
      <c r="JL52" s="120"/>
      <c r="JM52" s="120"/>
      <c r="JN52" s="120"/>
      <c r="JO52" s="120"/>
      <c r="JP52" s="120"/>
      <c r="JQ52" s="120"/>
      <c r="JR52" s="120"/>
      <c r="JS52" s="120"/>
      <c r="JT52" s="120"/>
      <c r="JU52" s="120"/>
      <c r="JV52" s="120">
        <f>データ!BR7</f>
        <v>-597</v>
      </c>
      <c r="JW52" s="120"/>
      <c r="JX52" s="120"/>
      <c r="JY52" s="120"/>
      <c r="JZ52" s="120"/>
      <c r="KA52" s="120"/>
      <c r="KB52" s="120"/>
      <c r="KC52" s="120"/>
      <c r="KD52" s="120"/>
      <c r="KE52" s="120"/>
      <c r="KF52" s="120"/>
      <c r="KG52" s="120"/>
      <c r="KH52" s="120"/>
      <c r="KI52" s="120"/>
      <c r="KJ52" s="120"/>
      <c r="KK52" s="120"/>
      <c r="KL52" s="120"/>
      <c r="KM52" s="120"/>
      <c r="KN52" s="120"/>
      <c r="KO52" s="120">
        <f>データ!BS7</f>
        <v>-514</v>
      </c>
      <c r="KP52" s="120"/>
      <c r="KQ52" s="120"/>
      <c r="KR52" s="120"/>
      <c r="KS52" s="120"/>
      <c r="KT52" s="120"/>
      <c r="KU52" s="120"/>
      <c r="KV52" s="120"/>
      <c r="KW52" s="120"/>
      <c r="KX52" s="120"/>
      <c r="KY52" s="120"/>
      <c r="KZ52" s="120"/>
      <c r="LA52" s="120"/>
      <c r="LB52" s="120"/>
      <c r="LC52" s="120"/>
      <c r="LD52" s="120"/>
      <c r="LE52" s="120"/>
      <c r="LF52" s="120"/>
      <c r="LG52" s="120"/>
      <c r="LH52" s="120">
        <f>データ!BT7</f>
        <v>-2413</v>
      </c>
      <c r="LI52" s="120"/>
      <c r="LJ52" s="120"/>
      <c r="LK52" s="120"/>
      <c r="LL52" s="120"/>
      <c r="LM52" s="120"/>
      <c r="LN52" s="120"/>
      <c r="LO52" s="120"/>
      <c r="LP52" s="120"/>
      <c r="LQ52" s="120"/>
      <c r="LR52" s="120"/>
      <c r="LS52" s="120"/>
      <c r="LT52" s="120"/>
      <c r="LU52" s="120"/>
      <c r="LV52" s="120"/>
      <c r="LW52" s="120"/>
      <c r="LX52" s="120"/>
      <c r="LY52" s="120"/>
      <c r="LZ52" s="120"/>
      <c r="MA52" s="120">
        <f>データ!BU7</f>
        <v>-3616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89761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109.5</v>
      </c>
      <c r="KB77" s="111"/>
      <c r="KC77" s="111"/>
      <c r="KD77" s="111"/>
      <c r="KE77" s="111"/>
      <c r="KF77" s="111"/>
      <c r="KG77" s="111"/>
      <c r="KH77" s="111"/>
      <c r="KI77" s="111"/>
      <c r="KJ77" s="111"/>
      <c r="KK77" s="111"/>
      <c r="KL77" s="111"/>
      <c r="KM77" s="111"/>
      <c r="KN77" s="111"/>
      <c r="KO77" s="112"/>
      <c r="KP77" s="110">
        <f>データ!DA7</f>
        <v>88.5</v>
      </c>
      <c r="KQ77" s="111"/>
      <c r="KR77" s="111"/>
      <c r="KS77" s="111"/>
      <c r="KT77" s="111"/>
      <c r="KU77" s="111"/>
      <c r="KV77" s="111"/>
      <c r="KW77" s="111"/>
      <c r="KX77" s="111"/>
      <c r="KY77" s="111"/>
      <c r="KZ77" s="111"/>
      <c r="LA77" s="111"/>
      <c r="LB77" s="111"/>
      <c r="LC77" s="111"/>
      <c r="LD77" s="112"/>
      <c r="LE77" s="110">
        <f>データ!DB7</f>
        <v>77.5</v>
      </c>
      <c r="LF77" s="111"/>
      <c r="LG77" s="111"/>
      <c r="LH77" s="111"/>
      <c r="LI77" s="111"/>
      <c r="LJ77" s="111"/>
      <c r="LK77" s="111"/>
      <c r="LL77" s="111"/>
      <c r="LM77" s="111"/>
      <c r="LN77" s="111"/>
      <c r="LO77" s="111"/>
      <c r="LP77" s="111"/>
      <c r="LQ77" s="111"/>
      <c r="LR77" s="111"/>
      <c r="LS77" s="112"/>
      <c r="LT77" s="110">
        <f>データ!DC7</f>
        <v>469.2</v>
      </c>
      <c r="LU77" s="111"/>
      <c r="LV77" s="111"/>
      <c r="LW77" s="111"/>
      <c r="LX77" s="111"/>
      <c r="LY77" s="111"/>
      <c r="LZ77" s="111"/>
      <c r="MA77" s="111"/>
      <c r="MB77" s="111"/>
      <c r="MC77" s="111"/>
      <c r="MD77" s="111"/>
      <c r="ME77" s="111"/>
      <c r="MF77" s="111"/>
      <c r="MG77" s="111"/>
      <c r="MH77" s="112"/>
      <c r="MI77" s="110">
        <f>データ!DD7</f>
        <v>379.7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jj3C8kleUwby7ZapRQEkmzNQDBPRphOcAHQfSo7QfAt0dD8ODUNVTIAcfDbR7pB3ShOFlUCYWEiTmYFuSv2Uw==" saltValue="+bmeMtcwqT/aZzIVE0E2K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2021</v>
      </c>
      <c r="C6" s="48">
        <f t="shared" ref="C6:X6" si="1">C8</f>
        <v>262021</v>
      </c>
      <c r="D6" s="48">
        <f t="shared" si="1"/>
        <v>47</v>
      </c>
      <c r="E6" s="48">
        <f t="shared" si="1"/>
        <v>14</v>
      </c>
      <c r="F6" s="48">
        <f t="shared" si="1"/>
        <v>0</v>
      </c>
      <c r="G6" s="48">
        <f t="shared" si="1"/>
        <v>6</v>
      </c>
      <c r="H6" s="48" t="str">
        <f>SUBSTITUTE(H8,"　","")</f>
        <v>京都府舞鶴市</v>
      </c>
      <c r="I6" s="48" t="str">
        <f t="shared" si="1"/>
        <v>五条立体駐車場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18</v>
      </c>
      <c r="S6" s="50" t="str">
        <f t="shared" si="1"/>
        <v>商業施設</v>
      </c>
      <c r="T6" s="50" t="str">
        <f t="shared" si="1"/>
        <v>無</v>
      </c>
      <c r="U6" s="51">
        <f t="shared" si="1"/>
        <v>5293</v>
      </c>
      <c r="V6" s="51">
        <f t="shared" si="1"/>
        <v>210</v>
      </c>
      <c r="W6" s="51">
        <f t="shared" si="1"/>
        <v>200</v>
      </c>
      <c r="X6" s="50" t="str">
        <f t="shared" si="1"/>
        <v>利用料金制</v>
      </c>
      <c r="Y6" s="52">
        <f>IF(Y8="-",NA(),Y8)</f>
        <v>79.2</v>
      </c>
      <c r="Z6" s="52">
        <f t="shared" ref="Z6:AH6" si="2">IF(Z8="-",NA(),Z8)</f>
        <v>82.7</v>
      </c>
      <c r="AA6" s="52">
        <f t="shared" si="2"/>
        <v>81.7</v>
      </c>
      <c r="AB6" s="52">
        <f t="shared" si="2"/>
        <v>42.3</v>
      </c>
      <c r="AC6" s="52">
        <f t="shared" si="2"/>
        <v>68.400000000000006</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57.7</v>
      </c>
      <c r="AN6" s="52">
        <f t="shared" si="3"/>
        <v>28.3</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69</v>
      </c>
      <c r="AY6" s="53">
        <f t="shared" si="4"/>
        <v>101</v>
      </c>
      <c r="AZ6" s="53">
        <f t="shared" si="4"/>
        <v>34</v>
      </c>
      <c r="BA6" s="53">
        <f t="shared" si="4"/>
        <v>36</v>
      </c>
      <c r="BB6" s="53">
        <f t="shared" si="4"/>
        <v>26</v>
      </c>
      <c r="BC6" s="53">
        <f t="shared" si="4"/>
        <v>87</v>
      </c>
      <c r="BD6" s="53">
        <f t="shared" si="4"/>
        <v>7646</v>
      </c>
      <c r="BE6" s="51" t="str">
        <f>IF(BE8="-","",IF(BE8="-","【-】","【"&amp;SUBSTITUTE(TEXT(BE8,"#,##0"),"-","△")&amp;"】"))</f>
        <v>【3,111】</v>
      </c>
      <c r="BF6" s="52">
        <f>IF(BF8="-",NA(),BF8)</f>
        <v>-7.5</v>
      </c>
      <c r="BG6" s="52">
        <f t="shared" ref="BG6:BO6" si="5">IF(BG8="-",NA(),BG8)</f>
        <v>-2.8</v>
      </c>
      <c r="BH6" s="52">
        <f t="shared" si="5"/>
        <v>-2.6</v>
      </c>
      <c r="BI6" s="52">
        <f t="shared" si="5"/>
        <v>66.599999999999994</v>
      </c>
      <c r="BJ6" s="52">
        <f t="shared" si="5"/>
        <v>-386.7</v>
      </c>
      <c r="BK6" s="52">
        <f t="shared" si="5"/>
        <v>30.2</v>
      </c>
      <c r="BL6" s="52">
        <f t="shared" si="5"/>
        <v>30.7</v>
      </c>
      <c r="BM6" s="52">
        <f t="shared" si="5"/>
        <v>13.5</v>
      </c>
      <c r="BN6" s="52">
        <f t="shared" si="5"/>
        <v>7.1</v>
      </c>
      <c r="BO6" s="52">
        <f t="shared" si="5"/>
        <v>5.6</v>
      </c>
      <c r="BP6" s="49" t="str">
        <f>IF(BP8="-","",IF(BP8="-","【-】","【"&amp;SUBSTITUTE(TEXT(BP8,"#,##0.0"),"-","△")&amp;"】"))</f>
        <v>【0.8】</v>
      </c>
      <c r="BQ6" s="53">
        <f>IF(BQ8="-",NA(),BQ8)</f>
        <v>-1512</v>
      </c>
      <c r="BR6" s="53">
        <f t="shared" ref="BR6:BZ6" si="6">IF(BR8="-",NA(),BR8)</f>
        <v>-597</v>
      </c>
      <c r="BS6" s="53">
        <f t="shared" si="6"/>
        <v>-514</v>
      </c>
      <c r="BT6" s="53">
        <f t="shared" si="6"/>
        <v>-2413</v>
      </c>
      <c r="BU6" s="53">
        <f t="shared" si="6"/>
        <v>-3616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101</v>
      </c>
      <c r="CM6" s="51">
        <f t="shared" ref="CM6:CN6" si="7">CM8</f>
        <v>89761</v>
      </c>
      <c r="CN6" s="51">
        <f t="shared" si="7"/>
        <v>0</v>
      </c>
      <c r="CO6" s="52"/>
      <c r="CP6" s="52"/>
      <c r="CQ6" s="52"/>
      <c r="CR6" s="52"/>
      <c r="CS6" s="52"/>
      <c r="CT6" s="52"/>
      <c r="CU6" s="52"/>
      <c r="CV6" s="52"/>
      <c r="CW6" s="52"/>
      <c r="CX6" s="52"/>
      <c r="CY6" s="49" t="s">
        <v>101</v>
      </c>
      <c r="CZ6" s="52">
        <f>IF(CZ8="-",NA(),CZ8)</f>
        <v>109.5</v>
      </c>
      <c r="DA6" s="52">
        <f t="shared" ref="DA6:DI6" si="8">IF(DA8="-",NA(),DA8)</f>
        <v>88.5</v>
      </c>
      <c r="DB6" s="52">
        <f t="shared" si="8"/>
        <v>77.5</v>
      </c>
      <c r="DC6" s="52">
        <f t="shared" si="8"/>
        <v>469.2</v>
      </c>
      <c r="DD6" s="52">
        <f t="shared" si="8"/>
        <v>379.7</v>
      </c>
      <c r="DE6" s="52">
        <f t="shared" si="8"/>
        <v>238.5</v>
      </c>
      <c r="DF6" s="52">
        <f t="shared" si="8"/>
        <v>165.9</v>
      </c>
      <c r="DG6" s="52">
        <f t="shared" si="8"/>
        <v>1263.5</v>
      </c>
      <c r="DH6" s="52">
        <f t="shared" si="8"/>
        <v>108.5</v>
      </c>
      <c r="DI6" s="52">
        <f t="shared" si="8"/>
        <v>136.19999999999999</v>
      </c>
      <c r="DJ6" s="49" t="str">
        <f>IF(DJ8="-","",IF(DJ8="-","【-】","【"&amp;SUBSTITUTE(TEXT(DJ8,"#,##0.0"),"-","△")&amp;"】"))</f>
        <v>【99.8】</v>
      </c>
      <c r="DK6" s="52">
        <f>IF(DK8="-",NA(),DK8)</f>
        <v>48.6</v>
      </c>
      <c r="DL6" s="52">
        <f t="shared" ref="DL6:DT6" si="9">IF(DL8="-",NA(),DL8)</f>
        <v>48.1</v>
      </c>
      <c r="DM6" s="52">
        <f t="shared" si="9"/>
        <v>50</v>
      </c>
      <c r="DN6" s="52">
        <f t="shared" si="9"/>
        <v>46.7</v>
      </c>
      <c r="DO6" s="52">
        <f t="shared" si="9"/>
        <v>47.1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102</v>
      </c>
      <c r="B7" s="48">
        <f t="shared" ref="B7:X7" si="10">B8</f>
        <v>2021</v>
      </c>
      <c r="C7" s="48">
        <f t="shared" si="10"/>
        <v>262021</v>
      </c>
      <c r="D7" s="48">
        <f t="shared" si="10"/>
        <v>47</v>
      </c>
      <c r="E7" s="48">
        <f t="shared" si="10"/>
        <v>14</v>
      </c>
      <c r="F7" s="48">
        <f t="shared" si="10"/>
        <v>0</v>
      </c>
      <c r="G7" s="48">
        <f t="shared" si="10"/>
        <v>6</v>
      </c>
      <c r="H7" s="48" t="str">
        <f t="shared" si="10"/>
        <v>京都府　舞鶴市</v>
      </c>
      <c r="I7" s="48" t="str">
        <f t="shared" si="10"/>
        <v>五条立体駐車場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18</v>
      </c>
      <c r="S7" s="50" t="str">
        <f t="shared" si="10"/>
        <v>商業施設</v>
      </c>
      <c r="T7" s="50" t="str">
        <f t="shared" si="10"/>
        <v>無</v>
      </c>
      <c r="U7" s="51">
        <f t="shared" si="10"/>
        <v>5293</v>
      </c>
      <c r="V7" s="51">
        <f t="shared" si="10"/>
        <v>210</v>
      </c>
      <c r="W7" s="51">
        <f t="shared" si="10"/>
        <v>200</v>
      </c>
      <c r="X7" s="50" t="str">
        <f t="shared" si="10"/>
        <v>利用料金制</v>
      </c>
      <c r="Y7" s="52">
        <f>Y8</f>
        <v>79.2</v>
      </c>
      <c r="Z7" s="52">
        <f t="shared" ref="Z7:AH7" si="11">Z8</f>
        <v>82.7</v>
      </c>
      <c r="AA7" s="52">
        <f t="shared" si="11"/>
        <v>81.7</v>
      </c>
      <c r="AB7" s="52">
        <f t="shared" si="11"/>
        <v>42.3</v>
      </c>
      <c r="AC7" s="52">
        <f t="shared" si="11"/>
        <v>68.400000000000006</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57.7</v>
      </c>
      <c r="AN7" s="52">
        <f t="shared" si="12"/>
        <v>28.3</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69</v>
      </c>
      <c r="AY7" s="53">
        <f t="shared" si="13"/>
        <v>101</v>
      </c>
      <c r="AZ7" s="53">
        <f t="shared" si="13"/>
        <v>34</v>
      </c>
      <c r="BA7" s="53">
        <f t="shared" si="13"/>
        <v>36</v>
      </c>
      <c r="BB7" s="53">
        <f t="shared" si="13"/>
        <v>26</v>
      </c>
      <c r="BC7" s="53">
        <f t="shared" si="13"/>
        <v>87</v>
      </c>
      <c r="BD7" s="53">
        <f t="shared" si="13"/>
        <v>7646</v>
      </c>
      <c r="BE7" s="51"/>
      <c r="BF7" s="52">
        <f>BF8</f>
        <v>-7.5</v>
      </c>
      <c r="BG7" s="52">
        <f t="shared" ref="BG7:BO7" si="14">BG8</f>
        <v>-2.8</v>
      </c>
      <c r="BH7" s="52">
        <f t="shared" si="14"/>
        <v>-2.6</v>
      </c>
      <c r="BI7" s="52">
        <f t="shared" si="14"/>
        <v>66.599999999999994</v>
      </c>
      <c r="BJ7" s="52">
        <f t="shared" si="14"/>
        <v>-386.7</v>
      </c>
      <c r="BK7" s="52">
        <f t="shared" si="14"/>
        <v>30.2</v>
      </c>
      <c r="BL7" s="52">
        <f t="shared" si="14"/>
        <v>30.7</v>
      </c>
      <c r="BM7" s="52">
        <f t="shared" si="14"/>
        <v>13.5</v>
      </c>
      <c r="BN7" s="52">
        <f t="shared" si="14"/>
        <v>7.1</v>
      </c>
      <c r="BO7" s="52">
        <f t="shared" si="14"/>
        <v>5.6</v>
      </c>
      <c r="BP7" s="49"/>
      <c r="BQ7" s="53">
        <f>BQ8</f>
        <v>-1512</v>
      </c>
      <c r="BR7" s="53">
        <f t="shared" ref="BR7:BZ7" si="15">BR8</f>
        <v>-597</v>
      </c>
      <c r="BS7" s="53">
        <f t="shared" si="15"/>
        <v>-514</v>
      </c>
      <c r="BT7" s="53">
        <f t="shared" si="15"/>
        <v>-2413</v>
      </c>
      <c r="BU7" s="53">
        <f t="shared" si="15"/>
        <v>-3616</v>
      </c>
      <c r="BV7" s="53">
        <f t="shared" si="15"/>
        <v>18509</v>
      </c>
      <c r="BW7" s="53">
        <f t="shared" si="15"/>
        <v>24379</v>
      </c>
      <c r="BX7" s="53">
        <f t="shared" si="15"/>
        <v>22466</v>
      </c>
      <c r="BY7" s="53">
        <f t="shared" si="15"/>
        <v>4211</v>
      </c>
      <c r="BZ7" s="53">
        <f t="shared" si="15"/>
        <v>10653</v>
      </c>
      <c r="CA7" s="51"/>
      <c r="CB7" s="52" t="s">
        <v>103</v>
      </c>
      <c r="CC7" s="52" t="s">
        <v>103</v>
      </c>
      <c r="CD7" s="52" t="s">
        <v>103</v>
      </c>
      <c r="CE7" s="52" t="s">
        <v>103</v>
      </c>
      <c r="CF7" s="52" t="s">
        <v>103</v>
      </c>
      <c r="CG7" s="52" t="s">
        <v>103</v>
      </c>
      <c r="CH7" s="52" t="s">
        <v>103</v>
      </c>
      <c r="CI7" s="52" t="s">
        <v>103</v>
      </c>
      <c r="CJ7" s="52" t="s">
        <v>103</v>
      </c>
      <c r="CK7" s="52" t="s">
        <v>101</v>
      </c>
      <c r="CL7" s="49"/>
      <c r="CM7" s="51">
        <f>CM8</f>
        <v>89761</v>
      </c>
      <c r="CN7" s="51">
        <f>CN8</f>
        <v>0</v>
      </c>
      <c r="CO7" s="52" t="s">
        <v>103</v>
      </c>
      <c r="CP7" s="52" t="s">
        <v>103</v>
      </c>
      <c r="CQ7" s="52" t="s">
        <v>103</v>
      </c>
      <c r="CR7" s="52" t="s">
        <v>103</v>
      </c>
      <c r="CS7" s="52" t="s">
        <v>103</v>
      </c>
      <c r="CT7" s="52" t="s">
        <v>103</v>
      </c>
      <c r="CU7" s="52" t="s">
        <v>103</v>
      </c>
      <c r="CV7" s="52" t="s">
        <v>103</v>
      </c>
      <c r="CW7" s="52" t="s">
        <v>103</v>
      </c>
      <c r="CX7" s="52" t="s">
        <v>101</v>
      </c>
      <c r="CY7" s="49"/>
      <c r="CZ7" s="52">
        <f>CZ8</f>
        <v>109.5</v>
      </c>
      <c r="DA7" s="52">
        <f t="shared" ref="DA7:DI7" si="16">DA8</f>
        <v>88.5</v>
      </c>
      <c r="DB7" s="52">
        <f t="shared" si="16"/>
        <v>77.5</v>
      </c>
      <c r="DC7" s="52">
        <f t="shared" si="16"/>
        <v>469.2</v>
      </c>
      <c r="DD7" s="52">
        <f t="shared" si="16"/>
        <v>379.7</v>
      </c>
      <c r="DE7" s="52">
        <f t="shared" si="16"/>
        <v>238.5</v>
      </c>
      <c r="DF7" s="52">
        <f t="shared" si="16"/>
        <v>165.9</v>
      </c>
      <c r="DG7" s="52">
        <f t="shared" si="16"/>
        <v>1263.5</v>
      </c>
      <c r="DH7" s="52">
        <f t="shared" si="16"/>
        <v>108.5</v>
      </c>
      <c r="DI7" s="52">
        <f t="shared" si="16"/>
        <v>136.19999999999999</v>
      </c>
      <c r="DJ7" s="49"/>
      <c r="DK7" s="52">
        <f>DK8</f>
        <v>48.6</v>
      </c>
      <c r="DL7" s="52">
        <f t="shared" ref="DL7:DT7" si="17">DL8</f>
        <v>48.1</v>
      </c>
      <c r="DM7" s="52">
        <f t="shared" si="17"/>
        <v>50</v>
      </c>
      <c r="DN7" s="52">
        <f t="shared" si="17"/>
        <v>46.7</v>
      </c>
      <c r="DO7" s="52">
        <f t="shared" si="17"/>
        <v>47.1</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262021</v>
      </c>
      <c r="D8" s="55">
        <v>47</v>
      </c>
      <c r="E8" s="55">
        <v>14</v>
      </c>
      <c r="F8" s="55">
        <v>0</v>
      </c>
      <c r="G8" s="55">
        <v>6</v>
      </c>
      <c r="H8" s="55" t="s">
        <v>104</v>
      </c>
      <c r="I8" s="55" t="s">
        <v>105</v>
      </c>
      <c r="J8" s="55" t="s">
        <v>106</v>
      </c>
      <c r="K8" s="55" t="s">
        <v>107</v>
      </c>
      <c r="L8" s="55" t="s">
        <v>108</v>
      </c>
      <c r="M8" s="55" t="s">
        <v>109</v>
      </c>
      <c r="N8" s="55" t="s">
        <v>110</v>
      </c>
      <c r="O8" s="56" t="s">
        <v>111</v>
      </c>
      <c r="P8" s="57" t="s">
        <v>112</v>
      </c>
      <c r="Q8" s="57" t="s">
        <v>113</v>
      </c>
      <c r="R8" s="58">
        <v>18</v>
      </c>
      <c r="S8" s="57" t="s">
        <v>114</v>
      </c>
      <c r="T8" s="57" t="s">
        <v>115</v>
      </c>
      <c r="U8" s="58">
        <v>5293</v>
      </c>
      <c r="V8" s="58">
        <v>210</v>
      </c>
      <c r="W8" s="58">
        <v>200</v>
      </c>
      <c r="X8" s="57" t="s">
        <v>116</v>
      </c>
      <c r="Y8" s="59">
        <v>79.2</v>
      </c>
      <c r="Z8" s="59">
        <v>82.7</v>
      </c>
      <c r="AA8" s="59">
        <v>81.7</v>
      </c>
      <c r="AB8" s="59">
        <v>42.3</v>
      </c>
      <c r="AC8" s="59">
        <v>68.400000000000006</v>
      </c>
      <c r="AD8" s="59">
        <v>210.5</v>
      </c>
      <c r="AE8" s="59">
        <v>245.6</v>
      </c>
      <c r="AF8" s="59">
        <v>222.3</v>
      </c>
      <c r="AG8" s="59">
        <v>130.19999999999999</v>
      </c>
      <c r="AH8" s="59">
        <v>136.5</v>
      </c>
      <c r="AI8" s="56">
        <v>236.1</v>
      </c>
      <c r="AJ8" s="59">
        <v>0</v>
      </c>
      <c r="AK8" s="59">
        <v>0</v>
      </c>
      <c r="AL8" s="59">
        <v>0</v>
      </c>
      <c r="AM8" s="59">
        <v>57.7</v>
      </c>
      <c r="AN8" s="59">
        <v>28.3</v>
      </c>
      <c r="AO8" s="59">
        <v>3.6</v>
      </c>
      <c r="AP8" s="59">
        <v>3.5</v>
      </c>
      <c r="AQ8" s="59">
        <v>3.1</v>
      </c>
      <c r="AR8" s="59">
        <v>8.6</v>
      </c>
      <c r="AS8" s="59">
        <v>4.3</v>
      </c>
      <c r="AT8" s="56">
        <v>5.2</v>
      </c>
      <c r="AU8" s="60">
        <v>0</v>
      </c>
      <c r="AV8" s="60">
        <v>0</v>
      </c>
      <c r="AW8" s="60">
        <v>0</v>
      </c>
      <c r="AX8" s="60">
        <v>69</v>
      </c>
      <c r="AY8" s="60">
        <v>101</v>
      </c>
      <c r="AZ8" s="60">
        <v>34</v>
      </c>
      <c r="BA8" s="60">
        <v>36</v>
      </c>
      <c r="BB8" s="60">
        <v>26</v>
      </c>
      <c r="BC8" s="60">
        <v>87</v>
      </c>
      <c r="BD8" s="60">
        <v>7646</v>
      </c>
      <c r="BE8" s="60">
        <v>3111</v>
      </c>
      <c r="BF8" s="59">
        <v>-7.5</v>
      </c>
      <c r="BG8" s="59">
        <v>-2.8</v>
      </c>
      <c r="BH8" s="59">
        <v>-2.6</v>
      </c>
      <c r="BI8" s="59">
        <v>66.599999999999994</v>
      </c>
      <c r="BJ8" s="59">
        <v>-386.7</v>
      </c>
      <c r="BK8" s="59">
        <v>30.2</v>
      </c>
      <c r="BL8" s="59">
        <v>30.7</v>
      </c>
      <c r="BM8" s="59">
        <v>13.5</v>
      </c>
      <c r="BN8" s="59">
        <v>7.1</v>
      </c>
      <c r="BO8" s="59">
        <v>5.6</v>
      </c>
      <c r="BP8" s="56">
        <v>0.8</v>
      </c>
      <c r="BQ8" s="60">
        <v>-1512</v>
      </c>
      <c r="BR8" s="60">
        <v>-597</v>
      </c>
      <c r="BS8" s="60">
        <v>-514</v>
      </c>
      <c r="BT8" s="61">
        <v>-2413</v>
      </c>
      <c r="BU8" s="61">
        <v>-3616</v>
      </c>
      <c r="BV8" s="60">
        <v>18509</v>
      </c>
      <c r="BW8" s="60">
        <v>24379</v>
      </c>
      <c r="BX8" s="60">
        <v>22466</v>
      </c>
      <c r="BY8" s="60">
        <v>4211</v>
      </c>
      <c r="BZ8" s="60">
        <v>10653</v>
      </c>
      <c r="CA8" s="58">
        <v>10906</v>
      </c>
      <c r="CB8" s="59" t="s">
        <v>108</v>
      </c>
      <c r="CC8" s="59" t="s">
        <v>108</v>
      </c>
      <c r="CD8" s="59" t="s">
        <v>108</v>
      </c>
      <c r="CE8" s="59" t="s">
        <v>108</v>
      </c>
      <c r="CF8" s="59" t="s">
        <v>108</v>
      </c>
      <c r="CG8" s="59" t="s">
        <v>108</v>
      </c>
      <c r="CH8" s="59" t="s">
        <v>108</v>
      </c>
      <c r="CI8" s="59" t="s">
        <v>108</v>
      </c>
      <c r="CJ8" s="59" t="s">
        <v>108</v>
      </c>
      <c r="CK8" s="59" t="s">
        <v>108</v>
      </c>
      <c r="CL8" s="56" t="s">
        <v>108</v>
      </c>
      <c r="CM8" s="58">
        <v>89761</v>
      </c>
      <c r="CN8" s="58">
        <v>0</v>
      </c>
      <c r="CO8" s="59" t="s">
        <v>108</v>
      </c>
      <c r="CP8" s="59" t="s">
        <v>108</v>
      </c>
      <c r="CQ8" s="59" t="s">
        <v>108</v>
      </c>
      <c r="CR8" s="59" t="s">
        <v>108</v>
      </c>
      <c r="CS8" s="59" t="s">
        <v>108</v>
      </c>
      <c r="CT8" s="59" t="s">
        <v>108</v>
      </c>
      <c r="CU8" s="59" t="s">
        <v>108</v>
      </c>
      <c r="CV8" s="59" t="s">
        <v>108</v>
      </c>
      <c r="CW8" s="59" t="s">
        <v>108</v>
      </c>
      <c r="CX8" s="59" t="s">
        <v>108</v>
      </c>
      <c r="CY8" s="56" t="s">
        <v>108</v>
      </c>
      <c r="CZ8" s="59">
        <v>109.5</v>
      </c>
      <c r="DA8" s="59">
        <v>88.5</v>
      </c>
      <c r="DB8" s="59">
        <v>77.5</v>
      </c>
      <c r="DC8" s="59">
        <v>469.2</v>
      </c>
      <c r="DD8" s="59">
        <v>379.7</v>
      </c>
      <c r="DE8" s="59">
        <v>238.5</v>
      </c>
      <c r="DF8" s="59">
        <v>165.9</v>
      </c>
      <c r="DG8" s="59">
        <v>1263.5</v>
      </c>
      <c r="DH8" s="59">
        <v>108.5</v>
      </c>
      <c r="DI8" s="59">
        <v>136.19999999999999</v>
      </c>
      <c r="DJ8" s="56">
        <v>99.8</v>
      </c>
      <c r="DK8" s="59">
        <v>48.6</v>
      </c>
      <c r="DL8" s="59">
        <v>48.1</v>
      </c>
      <c r="DM8" s="59">
        <v>50</v>
      </c>
      <c r="DN8" s="59">
        <v>46.7</v>
      </c>
      <c r="DO8" s="59">
        <v>47.1</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片岡　侑也</cp:lastModifiedBy>
  <cp:lastPrinted>2023-02-01T00:34:10Z</cp:lastPrinted>
  <dcterms:created xsi:type="dcterms:W3CDTF">2022-12-09T03:28:17Z</dcterms:created>
  <dcterms:modified xsi:type="dcterms:W3CDTF">2023-02-16T00:59:47Z</dcterms:modified>
  <cp:category/>
</cp:coreProperties>
</file>