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G:\02財政課\2022(R4)\12公営企業決算統計\01 通知・決算・資料\03 その他照会（経営比較分析含む）\0111【京都府自治振興課】公営企業に係る「経営比較分析表」（令和３年度決算）の分析等について\03提出\"/>
    </mc:Choice>
  </mc:AlternateContent>
  <xr:revisionPtr revIDLastSave="0" documentId="13_ncr:1_{253EE5F3-1206-4CAA-B7B7-1F86FEB452A1}" xr6:coauthVersionLast="36" xr6:coauthVersionMax="36" xr10:uidLastSave="{00000000-0000-0000-0000-000000000000}"/>
  <workbookProtection workbookAlgorithmName="SHA-512" workbookHashValue="0sDjwVbIo++JzmB+hDuM6BFhEm8Zc8fIBO924ZIJnX421cwVZpMFZzsx83EJzvfrJYbbn1adxpfetfc5nxQUoQ==" workbookSaltValue="uaTE4/VtcQyzlyfIqvdasA==" workbookSpinCount="100000" lockStructure="1"/>
  <bookViews>
    <workbookView xWindow="0" yWindow="0" windowWidth="15360" windowHeight="7635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KA78" i="4" s="1"/>
  <c r="DD7" i="5"/>
  <c r="DC7" i="5"/>
  <c r="DB7" i="5"/>
  <c r="DA7" i="5"/>
  <c r="CZ7" i="5"/>
  <c r="CN7" i="5"/>
  <c r="CM7" i="5"/>
  <c r="BZ7" i="5"/>
  <c r="MA53" i="4" s="1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CS32" i="4" s="1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DU10" i="4" s="1"/>
  <c r="Q7" i="5"/>
  <c r="CF10" i="4" s="1"/>
  <c r="P7" i="5"/>
  <c r="O7" i="5"/>
  <c r="N7" i="5"/>
  <c r="M7" i="5"/>
  <c r="L7" i="5"/>
  <c r="K7" i="5"/>
  <c r="J7" i="5"/>
  <c r="B8" i="4" s="1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E88" i="4"/>
  <c r="D88" i="4"/>
  <c r="C88" i="4"/>
  <c r="MI78" i="4"/>
  <c r="LT78" i="4"/>
  <c r="LE78" i="4"/>
  <c r="KP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B10" i="4"/>
  <c r="LJ8" i="4"/>
  <c r="JQ8" i="4"/>
  <c r="HX8" i="4"/>
  <c r="FJ8" i="4"/>
  <c r="DU8" i="4"/>
  <c r="CF8" i="4"/>
  <c r="AQ8" i="4"/>
  <c r="MI76" i="4" l="1"/>
  <c r="IT76" i="4"/>
  <c r="CS51" i="4"/>
  <c r="HJ30" i="4"/>
  <c r="CS30" i="4"/>
  <c r="MA30" i="4"/>
  <c r="BZ76" i="4"/>
  <c r="MA51" i="4"/>
  <c r="HJ51" i="4"/>
  <c r="C11" i="5"/>
  <c r="D11" i="5"/>
  <c r="E11" i="5"/>
  <c r="B11" i="5"/>
  <c r="BK76" i="4" l="1"/>
  <c r="LT76" i="4"/>
  <c r="GQ51" i="4"/>
  <c r="LH30" i="4"/>
  <c r="IE76" i="4"/>
  <c r="LH51" i="4"/>
  <c r="BZ51" i="4"/>
  <c r="GQ30" i="4"/>
  <c r="BZ30" i="4"/>
  <c r="FX30" i="4"/>
  <c r="AV76" i="4"/>
  <c r="KO51" i="4"/>
  <c r="FX51" i="4"/>
  <c r="KO30" i="4"/>
  <c r="BG30" i="4"/>
  <c r="LE76" i="4"/>
  <c r="HP76" i="4"/>
  <c r="BG51" i="4"/>
  <c r="FE51" i="4"/>
  <c r="AN51" i="4"/>
  <c r="FE30" i="4"/>
  <c r="HA76" i="4"/>
  <c r="AN30" i="4"/>
  <c r="AG76" i="4"/>
  <c r="JV51" i="4"/>
  <c r="JV30" i="4"/>
  <c r="KP76" i="4"/>
  <c r="R76" i="4"/>
  <c r="KA76" i="4"/>
  <c r="EL51" i="4"/>
  <c r="GL76" i="4"/>
  <c r="U51" i="4"/>
  <c r="EL30" i="4"/>
  <c r="U30" i="4"/>
  <c r="JC51" i="4"/>
  <c r="JC30" i="4"/>
</calcChain>
</file>

<file path=xl/sharedStrings.xml><?xml version="1.0" encoding="utf-8"?>
<sst xmlns="http://schemas.openxmlformats.org/spreadsheetml/2006/main" count="278" uniqueCount="138">
  <si>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</si>
  <si>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</si>
  <si>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</si>
  <si>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</si>
  <si>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</si>
  <si>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</si>
  <si>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</si>
  <si>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</si>
  <si>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</si>
  <si>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</si>
  <si>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</si>
  <si>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</si>
  <si>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</si>
  <si>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</si>
  <si>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</si>
  <si>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</si>
  <si>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</si>
  <si>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</si>
  <si>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</si>
  <si>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</si>
  <si>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</si>
  <si>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</si>
  <si>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</si>
  <si>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</si>
  <si>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</si>
  <si>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</si>
  <si>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</si>
  <si>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</si>
  <si>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</si>
  <si>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</si>
  <si>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</si>
  <si>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</si>
  <si>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</si>
  <si>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</si>
  <si>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</si>
  <si>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</si>
  <si>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</si>
  <si>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</si>
  <si>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</si>
  <si>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</si>
  <si>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</si>
  <si>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</si>
  <si>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</si>
  <si>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</si>
  <si>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</si>
  <si>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</si>
  <si>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</si>
  <si>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</si>
  <si>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</si>
  <si>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</si>
  <si>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</si>
  <si>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</si>
  <si>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</si>
  <si>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</si>
  <si>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</si>
  <si>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</si>
  <si>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</si>
  <si>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</si>
  <si>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</si>
  <si>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</si>
  <si>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</si>
  <si>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</si>
  <si>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</si>
  <si>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</si>
  <si>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</si>
  <si>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</si>
  <si>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</si>
  <si>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</si>
  <si>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</si>
  <si>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</si>
  <si>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</si>
  <si>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</si>
  <si>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</si>
  <si>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</si>
  <si>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</si>
  <si>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</si>
  <si>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</si>
  <si>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</si>
  <si>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</si>
  <si>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</si>
  <si>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</si>
  <si>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</si>
  <si>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</si>
  <si>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</si>
  <si>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</si>
  <si>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</si>
  <si>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</si>
  <si>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</si>
  <si>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</si>
  <si>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</si>
  <si>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</si>
  <si>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</si>
  <si>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</si>
  <si>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</si>
  <si>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</si>
  <si>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</si>
  <si>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</si>
  <si>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</si>
  <si>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</si>
  <si>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</si>
  <si>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</si>
  <si>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当該値(N)</t>
    <phoneticPr fontId="5"/>
  </si>
  <si>
    <t>当該値(N-4)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</si>
  <si>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</si>
  <si>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</si>
  <si>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</si>
  <si>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</si>
  <si>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当該値(N-3)</t>
    <phoneticPr fontId="5"/>
  </si>
  <si>
    <t>当該値(N-3)</t>
    <phoneticPr fontId="5"/>
  </si>
  <si>
    <t>当該値(N-2)</t>
    <phoneticPr fontId="5"/>
  </si>
  <si>
    <t>当該値(N-1)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</si>
  <si>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</si>
  <si>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</si>
  <si>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</si>
  <si>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</si>
  <si>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</si>
  <si>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</si>
  <si>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京都府　舞鶴市</t>
  </si>
  <si>
    <t>七条海岸駐車場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</si>
  <si>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</si>
  <si>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</si>
  <si>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</si>
  <si>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</si>
  <si>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</si>
  <si>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</si>
  <si>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</si>
  <si>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</si>
  <si>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</si>
  <si>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</si>
  <si>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</si>
  <si>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</si>
  <si>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</si>
  <si>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</si>
  <si>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</si>
  <si>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公共駐車場としての役割を果たしているものの、稼働率が低く、十分な収益が得られないことから、次年度に借地の返還及び駐車規模縮小を視野に、経営を見直す予定としています。</t>
    <rPh sb="1" eb="3">
      <t>コウキョウ</t>
    </rPh>
    <rPh sb="3" eb="5">
      <t>チュウシャ</t>
    </rPh>
    <rPh sb="5" eb="6">
      <t>バ</t>
    </rPh>
    <rPh sb="10" eb="12">
      <t>ヤクワリ</t>
    </rPh>
    <rPh sb="13" eb="14">
      <t>ハ</t>
    </rPh>
    <rPh sb="23" eb="25">
      <t>カドウ</t>
    </rPh>
    <rPh sb="25" eb="26">
      <t>リツ</t>
    </rPh>
    <rPh sb="27" eb="28">
      <t>ヒク</t>
    </rPh>
    <rPh sb="30" eb="32">
      <t>ジュウブン</t>
    </rPh>
    <rPh sb="33" eb="35">
      <t>シュウエキ</t>
    </rPh>
    <rPh sb="36" eb="37">
      <t>エ</t>
    </rPh>
    <rPh sb="46" eb="49">
      <t>ジネンド</t>
    </rPh>
    <rPh sb="50" eb="52">
      <t>シャクチ</t>
    </rPh>
    <rPh sb="53" eb="55">
      <t>ヘンカン</t>
    </rPh>
    <rPh sb="55" eb="56">
      <t>オヨ</t>
    </rPh>
    <rPh sb="57" eb="59">
      <t>チュウシャ</t>
    </rPh>
    <rPh sb="59" eb="61">
      <t>キボ</t>
    </rPh>
    <rPh sb="61" eb="63">
      <t>シュクショウ</t>
    </rPh>
    <rPh sb="64" eb="66">
      <t>シヤ</t>
    </rPh>
    <rPh sb="68" eb="70">
      <t>ケイエイ</t>
    </rPh>
    <rPh sb="71" eb="73">
      <t>ミナオ</t>
    </rPh>
    <rPh sb="74" eb="76">
      <t>ヨテイ</t>
    </rPh>
    <phoneticPr fontId="5"/>
  </si>
  <si>
    <t>　駐車場敷地が借地であり、借地代に多額の費用を計上しており、併せてコロナ禍の影響により、各数値が低水準にあり、十分に収益が得られていません。
　次年度に規模の縮小等を視野に、経営を見直す予定としています。</t>
    <rPh sb="1" eb="3">
      <t>チュウシャ</t>
    </rPh>
    <rPh sb="3" eb="4">
      <t>バ</t>
    </rPh>
    <rPh sb="4" eb="6">
      <t>シキチ</t>
    </rPh>
    <rPh sb="7" eb="9">
      <t>シャクチ</t>
    </rPh>
    <rPh sb="13" eb="15">
      <t>シャクチ</t>
    </rPh>
    <rPh sb="15" eb="16">
      <t>ダイ</t>
    </rPh>
    <rPh sb="17" eb="19">
      <t>タガク</t>
    </rPh>
    <rPh sb="20" eb="22">
      <t>ヒヨウ</t>
    </rPh>
    <rPh sb="23" eb="25">
      <t>ケイジョウ</t>
    </rPh>
    <rPh sb="30" eb="31">
      <t>アワ</t>
    </rPh>
    <rPh sb="36" eb="37">
      <t>カ</t>
    </rPh>
    <rPh sb="38" eb="40">
      <t>エイキョウ</t>
    </rPh>
    <rPh sb="44" eb="47">
      <t>カクスウチ</t>
    </rPh>
    <rPh sb="48" eb="51">
      <t>テイスイジュン</t>
    </rPh>
    <rPh sb="55" eb="57">
      <t>ジュウブン</t>
    </rPh>
    <rPh sb="58" eb="60">
      <t>シュウエキ</t>
    </rPh>
    <rPh sb="61" eb="62">
      <t>エ</t>
    </rPh>
    <rPh sb="72" eb="75">
      <t>ジネンド</t>
    </rPh>
    <rPh sb="76" eb="78">
      <t>キボ</t>
    </rPh>
    <rPh sb="79" eb="81">
      <t>シュクショウ</t>
    </rPh>
    <rPh sb="81" eb="82">
      <t>ナド</t>
    </rPh>
    <rPh sb="83" eb="85">
      <t>シヤ</t>
    </rPh>
    <rPh sb="87" eb="89">
      <t>ケイエイ</t>
    </rPh>
    <rPh sb="90" eb="92">
      <t>ミナオ</t>
    </rPh>
    <rPh sb="93" eb="95">
      <t>ヨテイ</t>
    </rPh>
    <phoneticPr fontId="5"/>
  </si>
  <si>
    <t>　国有地を借り受けており、借地に係る費用が経営を圧迫する要因となっています。
　次年度に、借地の返還を含め、規模縮小を視野に入れ、移転整備工事を実施の予定としています。</t>
    <rPh sb="1" eb="4">
      <t>コクユウチ</t>
    </rPh>
    <rPh sb="5" eb="6">
      <t>カ</t>
    </rPh>
    <rPh sb="7" eb="8">
      <t>ウ</t>
    </rPh>
    <rPh sb="13" eb="15">
      <t>シャクチ</t>
    </rPh>
    <rPh sb="16" eb="17">
      <t>カカ</t>
    </rPh>
    <rPh sb="18" eb="20">
      <t>ヒヨウ</t>
    </rPh>
    <rPh sb="21" eb="23">
      <t>ケイエイ</t>
    </rPh>
    <rPh sb="24" eb="26">
      <t>アッパク</t>
    </rPh>
    <rPh sb="28" eb="30">
      <t>ヨウイン</t>
    </rPh>
    <rPh sb="40" eb="43">
      <t>ジネンド</t>
    </rPh>
    <rPh sb="45" eb="47">
      <t>シャクチ</t>
    </rPh>
    <rPh sb="48" eb="50">
      <t>ヘンカン</t>
    </rPh>
    <rPh sb="51" eb="52">
      <t>フク</t>
    </rPh>
    <rPh sb="54" eb="56">
      <t>キボ</t>
    </rPh>
    <rPh sb="56" eb="58">
      <t>シュクショウ</t>
    </rPh>
    <rPh sb="59" eb="61">
      <t>シヤ</t>
    </rPh>
    <rPh sb="62" eb="63">
      <t>イ</t>
    </rPh>
    <rPh sb="65" eb="67">
      <t>イテン</t>
    </rPh>
    <rPh sb="67" eb="69">
      <t>セイビ</t>
    </rPh>
    <rPh sb="69" eb="71">
      <t>コウジ</t>
    </rPh>
    <rPh sb="72" eb="74">
      <t>ジッシ</t>
    </rPh>
    <rPh sb="75" eb="77">
      <t>ヨテイ</t>
    </rPh>
    <phoneticPr fontId="5"/>
  </si>
  <si>
    <t>　常時利用がある駐車場ではないですが、公共施設に隣接しているため、公共施設におけるイベント等の際には必要な施設です。
　一方で、稼働率が低く、利用台数も減少傾向にあり、次年度に移転整備工事を実施の予定としています。
　</t>
    <rPh sb="1" eb="3">
      <t>ジョウジ</t>
    </rPh>
    <rPh sb="3" eb="5">
      <t>リヨウ</t>
    </rPh>
    <rPh sb="8" eb="10">
      <t>チュウシャ</t>
    </rPh>
    <rPh sb="10" eb="11">
      <t>バ</t>
    </rPh>
    <rPh sb="19" eb="21">
      <t>コウキョウ</t>
    </rPh>
    <rPh sb="21" eb="23">
      <t>シセツ</t>
    </rPh>
    <rPh sb="24" eb="26">
      <t>リンセツ</t>
    </rPh>
    <rPh sb="33" eb="35">
      <t>コウキョウ</t>
    </rPh>
    <rPh sb="35" eb="37">
      <t>シセツ</t>
    </rPh>
    <rPh sb="45" eb="46">
      <t>トウ</t>
    </rPh>
    <rPh sb="47" eb="48">
      <t>サイ</t>
    </rPh>
    <rPh sb="50" eb="52">
      <t>ヒツヨウ</t>
    </rPh>
    <rPh sb="53" eb="55">
      <t>シセツ</t>
    </rPh>
    <rPh sb="60" eb="62">
      <t>イッポウ</t>
    </rPh>
    <rPh sb="64" eb="66">
      <t>カドウ</t>
    </rPh>
    <rPh sb="66" eb="67">
      <t>リツ</t>
    </rPh>
    <rPh sb="68" eb="69">
      <t>ヒク</t>
    </rPh>
    <rPh sb="71" eb="73">
      <t>リヨウ</t>
    </rPh>
    <rPh sb="73" eb="75">
      <t>ダイスウ</t>
    </rPh>
    <rPh sb="76" eb="78">
      <t>ゲンショウ</t>
    </rPh>
    <rPh sb="78" eb="80">
      <t>ケイコウ</t>
    </rPh>
    <rPh sb="84" eb="87">
      <t>ジネンド</t>
    </rPh>
    <rPh sb="88" eb="90">
      <t>イテン</t>
    </rPh>
    <rPh sb="90" eb="92">
      <t>セイビ</t>
    </rPh>
    <rPh sb="92" eb="94">
      <t>コウジ</t>
    </rPh>
    <rPh sb="95" eb="97">
      <t>ジッシ</t>
    </rPh>
    <rPh sb="98" eb="100">
      <t>ヨテイ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</si>
</sst>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78.7</c:v>
                </c:pt>
                <c:pt idx="1">
                  <c:v>82.5</c:v>
                </c:pt>
                <c:pt idx="2">
                  <c:v>77.900000000000006</c:v>
                </c:pt>
                <c:pt idx="3">
                  <c:v>48</c:v>
                </c:pt>
                <c:pt idx="4">
                  <c:v>67.5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02-4789-87F4-339D9FA16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241.9</c:v>
                </c:pt>
                <c:pt idx="1">
                  <c:v>465.2</c:v>
                </c:pt>
                <c:pt idx="2">
                  <c:v>1736.5</c:v>
                </c:pt>
                <c:pt idx="3">
                  <c:v>3200.8</c:v>
                </c:pt>
                <c:pt idx="4">
                  <c:v>274.39999999999998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02-4789-87F4-339D9FA16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09-413C-B6FA-AB61BAE4E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59.6</c:v>
                </c:pt>
                <c:pt idx="1">
                  <c:v>51.7</c:v>
                </c:pt>
                <c:pt idx="2">
                  <c:v>51.5</c:v>
                </c:pt>
                <c:pt idx="3">
                  <c:v>764.6</c:v>
                </c:pt>
                <c:pt idx="4">
                  <c:v>72.599999999999994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09-413C-B6FA-AB61BAE4E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8062-48E6-ADDB-7EF7FF6B2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62-48E6-ADDB-7EF7FF6B2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DF2-4A2C-B6D8-97CBFA6E4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F2-4A2C-B6D8-97CBFA6E4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8A-47B6-AD6D-9D29F6DD0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2.2999999999999998</c:v>
                </c:pt>
                <c:pt idx="1">
                  <c:v>9.6999999999999993</c:v>
                </c:pt>
                <c:pt idx="2">
                  <c:v>1.3</c:v>
                </c:pt>
                <c:pt idx="3">
                  <c:v>4.8</c:v>
                </c:pt>
                <c:pt idx="4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8A-47B6-AD6D-9D29F6DD0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1-4381-9234-867BA9BDA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33</c:v>
                </c:pt>
                <c:pt idx="1">
                  <c:v>14</c:v>
                </c:pt>
                <c:pt idx="2">
                  <c:v>4</c:v>
                </c:pt>
                <c:pt idx="3">
                  <c:v>98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21-4381-9234-867BA9BDA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57.1</c:v>
                </c:pt>
                <c:pt idx="1">
                  <c:v>57.1</c:v>
                </c:pt>
                <c:pt idx="2">
                  <c:v>56</c:v>
                </c:pt>
                <c:pt idx="3">
                  <c:v>35.700000000000003</c:v>
                </c:pt>
                <c:pt idx="4">
                  <c:v>36.9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75-4795-83CD-1B24365DF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151.19999999999999</c:v>
                </c:pt>
                <c:pt idx="1">
                  <c:v>159.69999999999999</c:v>
                </c:pt>
                <c:pt idx="2">
                  <c:v>159.6</c:v>
                </c:pt>
                <c:pt idx="3">
                  <c:v>128.5</c:v>
                </c:pt>
                <c:pt idx="4">
                  <c:v>138.1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75-4795-83CD-1B24365DF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-44.2</c:v>
                </c:pt>
                <c:pt idx="1">
                  <c:v>-43.2</c:v>
                </c:pt>
                <c:pt idx="2">
                  <c:v>-33.299999999999997</c:v>
                </c:pt>
                <c:pt idx="3">
                  <c:v>-110.4</c:v>
                </c:pt>
                <c:pt idx="4">
                  <c:v>-99.9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80-49AC-A6F1-C4406AAAF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19.8</c:v>
                </c:pt>
                <c:pt idx="1">
                  <c:v>33.700000000000003</c:v>
                </c:pt>
                <c:pt idx="2">
                  <c:v>28.9</c:v>
                </c:pt>
                <c:pt idx="3">
                  <c:v>-56.4</c:v>
                </c:pt>
                <c:pt idx="4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80-49AC-A6F1-C4406AAAF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-1259</c:v>
                </c:pt>
                <c:pt idx="1">
                  <c:v>-1044</c:v>
                </c:pt>
                <c:pt idx="2">
                  <c:v>-1297</c:v>
                </c:pt>
                <c:pt idx="3">
                  <c:v>-3377</c:v>
                </c:pt>
                <c:pt idx="4">
                  <c:v>-1835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E-4AC6-87E6-49FF6C14D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8624</c:v>
                </c:pt>
                <c:pt idx="1">
                  <c:v>6546</c:v>
                </c:pt>
                <c:pt idx="2">
                  <c:v>8262</c:v>
                </c:pt>
                <c:pt idx="3">
                  <c:v>1059</c:v>
                </c:pt>
                <c:pt idx="4">
                  <c:v>2866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BE-4AC6-87E6-49FF6C14D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GH23" zoomScaleNormal="100" zoomScaleSheetLayoutView="70" workbookViewId="0">
      <selection activeCell="ND65" sqref="ND65:NR65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15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15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0" t="str">
        <f>データ!H6&amp;"　"&amp;データ!I6</f>
        <v>京都府舞鶴市　七条海岸駐車場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1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Ａ３Ｂ２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公共施設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2519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1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1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125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44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84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100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無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135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H29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H30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R01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R02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R03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H29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H30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R01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R02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R03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H29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H30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R01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R02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R03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78.7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82.5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77.900000000000006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48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67.5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57.1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57.1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56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35.700000000000003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36.9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241.9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465.2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1736.5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3200.8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274.39999999999998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2.2999999999999998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9.6999999999999993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1.3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4.8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3.3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151.19999999999999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159.69999999999999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159.6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128.5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138.1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136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137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H29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H30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R01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R02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R03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H29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H30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R01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R02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R03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H29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H30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R01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R02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R03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-44.2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-43.2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-33.299999999999997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-110.4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-99.9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-1259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-1044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-1297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-3377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-1835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33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14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4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98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13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19.8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33.700000000000003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28.9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-56.4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16.899999999999999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8624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6546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8262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1059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2866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1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134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86739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H29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H30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R01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R02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R03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25000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H29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H30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R01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R02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R03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H29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H30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R01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R02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R03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15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15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59.6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51.7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51.5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764.6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72.599999999999994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xdhiTHsjMQAxBBqFa3X3Vhi6FbaI7lMC5Pht5EVVKU2ognvLYN2vT4hEKvbcYS6FZV2xCafUuBAnKkvtngEXOg==" saltValue="Mv2UE6d3zaICDQneyXHQkw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38" t="s">
        <v>59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90</v>
      </c>
      <c r="AL5" s="47" t="s">
        <v>91</v>
      </c>
      <c r="AM5" s="47" t="s">
        <v>92</v>
      </c>
      <c r="AN5" s="47" t="s">
        <v>101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100</v>
      </c>
      <c r="AV5" s="47" t="s">
        <v>90</v>
      </c>
      <c r="AW5" s="47" t="s">
        <v>91</v>
      </c>
      <c r="AX5" s="47" t="s">
        <v>92</v>
      </c>
      <c r="AY5" s="47" t="s">
        <v>101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102</v>
      </c>
      <c r="BG5" s="47" t="s">
        <v>90</v>
      </c>
      <c r="BH5" s="47" t="s">
        <v>91</v>
      </c>
      <c r="BI5" s="47" t="s">
        <v>103</v>
      </c>
      <c r="BJ5" s="47" t="s">
        <v>104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105</v>
      </c>
      <c r="BR5" s="47" t="s">
        <v>106</v>
      </c>
      <c r="BS5" s="47" t="s">
        <v>91</v>
      </c>
      <c r="BT5" s="47" t="s">
        <v>92</v>
      </c>
      <c r="BU5" s="47" t="s">
        <v>93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102</v>
      </c>
      <c r="CC5" s="47" t="s">
        <v>107</v>
      </c>
      <c r="CD5" s="47" t="s">
        <v>91</v>
      </c>
      <c r="CE5" s="47" t="s">
        <v>92</v>
      </c>
      <c r="CF5" s="47" t="s">
        <v>101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102</v>
      </c>
      <c r="CP5" s="47" t="s">
        <v>108</v>
      </c>
      <c r="CQ5" s="47" t="s">
        <v>109</v>
      </c>
      <c r="CR5" s="47" t="s">
        <v>110</v>
      </c>
      <c r="CS5" s="47" t="s">
        <v>101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102</v>
      </c>
      <c r="DA5" s="47" t="s">
        <v>90</v>
      </c>
      <c r="DB5" s="47" t="s">
        <v>109</v>
      </c>
      <c r="DC5" s="47" t="s">
        <v>103</v>
      </c>
      <c r="DD5" s="47" t="s">
        <v>104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100</v>
      </c>
      <c r="DL5" s="47" t="s">
        <v>90</v>
      </c>
      <c r="DM5" s="47" t="s">
        <v>111</v>
      </c>
      <c r="DN5" s="47" t="s">
        <v>110</v>
      </c>
      <c r="DO5" s="47" t="s">
        <v>101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112</v>
      </c>
      <c r="B6" s="48">
        <f>B8</f>
        <v>2021</v>
      </c>
      <c r="C6" s="48">
        <f t="shared" ref="C6:X6" si="1">C8</f>
        <v>262021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4</v>
      </c>
      <c r="H6" s="48" t="str">
        <f>SUBSTITUTE(H8,"　","")</f>
        <v>京都府舞鶴市</v>
      </c>
      <c r="I6" s="48" t="str">
        <f t="shared" si="1"/>
        <v>七条海岸駐車場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44</v>
      </c>
      <c r="S6" s="50" t="str">
        <f t="shared" si="1"/>
        <v>公共施設</v>
      </c>
      <c r="T6" s="50" t="str">
        <f t="shared" si="1"/>
        <v>無</v>
      </c>
      <c r="U6" s="51">
        <f t="shared" si="1"/>
        <v>2519</v>
      </c>
      <c r="V6" s="51">
        <f t="shared" si="1"/>
        <v>84</v>
      </c>
      <c r="W6" s="51">
        <f t="shared" si="1"/>
        <v>100</v>
      </c>
      <c r="X6" s="50" t="str">
        <f t="shared" si="1"/>
        <v>無</v>
      </c>
      <c r="Y6" s="52">
        <f>IF(Y8="-",NA(),Y8)</f>
        <v>78.7</v>
      </c>
      <c r="Z6" s="52">
        <f t="shared" ref="Z6:AH6" si="2">IF(Z8="-",NA(),Z8)</f>
        <v>82.5</v>
      </c>
      <c r="AA6" s="52">
        <f t="shared" si="2"/>
        <v>77.900000000000006</v>
      </c>
      <c r="AB6" s="52">
        <f t="shared" si="2"/>
        <v>48</v>
      </c>
      <c r="AC6" s="52">
        <f t="shared" si="2"/>
        <v>67.5</v>
      </c>
      <c r="AD6" s="52">
        <f t="shared" si="2"/>
        <v>241.9</v>
      </c>
      <c r="AE6" s="52">
        <f t="shared" si="2"/>
        <v>465.2</v>
      </c>
      <c r="AF6" s="52">
        <f t="shared" si="2"/>
        <v>1736.5</v>
      </c>
      <c r="AG6" s="52">
        <f t="shared" si="2"/>
        <v>3200.8</v>
      </c>
      <c r="AH6" s="52">
        <f t="shared" si="2"/>
        <v>274.39999999999998</v>
      </c>
      <c r="AI6" s="49" t="str">
        <f>IF(AI8="-","",IF(AI8="-","【-】","【"&amp;SUBSTITUTE(TEXT(AI8,"#,##0.0"),"-","△")&amp;"】"))</f>
        <v>【236.1】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2.2999999999999998</v>
      </c>
      <c r="AP6" s="52">
        <f t="shared" si="3"/>
        <v>9.6999999999999993</v>
      </c>
      <c r="AQ6" s="52">
        <f t="shared" si="3"/>
        <v>1.3</v>
      </c>
      <c r="AR6" s="52">
        <f t="shared" si="3"/>
        <v>4.8</v>
      </c>
      <c r="AS6" s="52">
        <f t="shared" si="3"/>
        <v>3.3</v>
      </c>
      <c r="AT6" s="49" t="str">
        <f>IF(AT8="-","",IF(AT8="-","【-】","【"&amp;SUBSTITUTE(TEXT(AT8,"#,##0.0"),"-","△")&amp;"】"))</f>
        <v>【5.2】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33</v>
      </c>
      <c r="BA6" s="53">
        <f t="shared" si="4"/>
        <v>14</v>
      </c>
      <c r="BB6" s="53">
        <f t="shared" si="4"/>
        <v>4</v>
      </c>
      <c r="BC6" s="53">
        <f t="shared" si="4"/>
        <v>98</v>
      </c>
      <c r="BD6" s="53">
        <f t="shared" si="4"/>
        <v>13</v>
      </c>
      <c r="BE6" s="51" t="str">
        <f>IF(BE8="-","",IF(BE8="-","【-】","【"&amp;SUBSTITUTE(TEXT(BE8,"#,##0"),"-","△")&amp;"】"))</f>
        <v>【3,111】</v>
      </c>
      <c r="BF6" s="52">
        <f>IF(BF8="-",NA(),BF8)</f>
        <v>-44.2</v>
      </c>
      <c r="BG6" s="52">
        <f t="shared" ref="BG6:BO6" si="5">IF(BG8="-",NA(),BG8)</f>
        <v>-43.2</v>
      </c>
      <c r="BH6" s="52">
        <f t="shared" si="5"/>
        <v>-33.299999999999997</v>
      </c>
      <c r="BI6" s="52">
        <f t="shared" si="5"/>
        <v>-110.4</v>
      </c>
      <c r="BJ6" s="52">
        <f t="shared" si="5"/>
        <v>-99.9</v>
      </c>
      <c r="BK6" s="52">
        <f t="shared" si="5"/>
        <v>19.8</v>
      </c>
      <c r="BL6" s="52">
        <f t="shared" si="5"/>
        <v>33.700000000000003</v>
      </c>
      <c r="BM6" s="52">
        <f t="shared" si="5"/>
        <v>28.9</v>
      </c>
      <c r="BN6" s="52">
        <f t="shared" si="5"/>
        <v>-56.4</v>
      </c>
      <c r="BO6" s="52">
        <f t="shared" si="5"/>
        <v>16.899999999999999</v>
      </c>
      <c r="BP6" s="49" t="str">
        <f>IF(BP8="-","",IF(BP8="-","【-】","【"&amp;SUBSTITUTE(TEXT(BP8,"#,##0.0"),"-","△")&amp;"】"))</f>
        <v>【0.8】</v>
      </c>
      <c r="BQ6" s="53">
        <f>IF(BQ8="-",NA(),BQ8)</f>
        <v>-1259</v>
      </c>
      <c r="BR6" s="53">
        <f t="shared" ref="BR6:BZ6" si="6">IF(BR8="-",NA(),BR8)</f>
        <v>-1044</v>
      </c>
      <c r="BS6" s="53">
        <f t="shared" si="6"/>
        <v>-1297</v>
      </c>
      <c r="BT6" s="53">
        <f t="shared" si="6"/>
        <v>-3377</v>
      </c>
      <c r="BU6" s="53">
        <f t="shared" si="6"/>
        <v>-1835</v>
      </c>
      <c r="BV6" s="53">
        <f t="shared" si="6"/>
        <v>8624</v>
      </c>
      <c r="BW6" s="53">
        <f t="shared" si="6"/>
        <v>6546</v>
      </c>
      <c r="BX6" s="53">
        <f t="shared" si="6"/>
        <v>8262</v>
      </c>
      <c r="BY6" s="53">
        <f t="shared" si="6"/>
        <v>1059</v>
      </c>
      <c r="BZ6" s="53">
        <f t="shared" si="6"/>
        <v>2866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113</v>
      </c>
      <c r="CM6" s="51">
        <f t="shared" ref="CM6:CN6" si="7">CM8</f>
        <v>86739</v>
      </c>
      <c r="CN6" s="51">
        <f t="shared" si="7"/>
        <v>25000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114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59.6</v>
      </c>
      <c r="DF6" s="52">
        <f t="shared" si="8"/>
        <v>51.7</v>
      </c>
      <c r="DG6" s="52">
        <f t="shared" si="8"/>
        <v>51.5</v>
      </c>
      <c r="DH6" s="52">
        <f t="shared" si="8"/>
        <v>764.6</v>
      </c>
      <c r="DI6" s="52">
        <f t="shared" si="8"/>
        <v>72.599999999999994</v>
      </c>
      <c r="DJ6" s="49" t="str">
        <f>IF(DJ8="-","",IF(DJ8="-","【-】","【"&amp;SUBSTITUTE(TEXT(DJ8,"#,##0.0"),"-","△")&amp;"】"))</f>
        <v>【99.8】</v>
      </c>
      <c r="DK6" s="52">
        <f>IF(DK8="-",NA(),DK8)</f>
        <v>57.1</v>
      </c>
      <c r="DL6" s="52">
        <f t="shared" ref="DL6:DT6" si="9">IF(DL8="-",NA(),DL8)</f>
        <v>57.1</v>
      </c>
      <c r="DM6" s="52">
        <f t="shared" si="9"/>
        <v>56</v>
      </c>
      <c r="DN6" s="52">
        <f t="shared" si="9"/>
        <v>35.700000000000003</v>
      </c>
      <c r="DO6" s="52">
        <f t="shared" si="9"/>
        <v>36.9</v>
      </c>
      <c r="DP6" s="52">
        <f t="shared" si="9"/>
        <v>151.19999999999999</v>
      </c>
      <c r="DQ6" s="52">
        <f t="shared" si="9"/>
        <v>159.69999999999999</v>
      </c>
      <c r="DR6" s="52">
        <f t="shared" si="9"/>
        <v>159.6</v>
      </c>
      <c r="DS6" s="52">
        <f t="shared" si="9"/>
        <v>128.5</v>
      </c>
      <c r="DT6" s="52">
        <f t="shared" si="9"/>
        <v>138.1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15">
      <c r="A7" s="37" t="s">
        <v>115</v>
      </c>
      <c r="B7" s="48">
        <f t="shared" ref="B7:X7" si="10">B8</f>
        <v>2021</v>
      </c>
      <c r="C7" s="48">
        <f t="shared" si="10"/>
        <v>262021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4</v>
      </c>
      <c r="H7" s="48" t="str">
        <f t="shared" si="10"/>
        <v>京都府　舞鶴市</v>
      </c>
      <c r="I7" s="48" t="str">
        <f t="shared" si="10"/>
        <v>七条海岸駐車場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44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2519</v>
      </c>
      <c r="V7" s="51">
        <f t="shared" si="10"/>
        <v>84</v>
      </c>
      <c r="W7" s="51">
        <f t="shared" si="10"/>
        <v>100</v>
      </c>
      <c r="X7" s="50" t="str">
        <f t="shared" si="10"/>
        <v>無</v>
      </c>
      <c r="Y7" s="52">
        <f>Y8</f>
        <v>78.7</v>
      </c>
      <c r="Z7" s="52">
        <f t="shared" ref="Z7:AH7" si="11">Z8</f>
        <v>82.5</v>
      </c>
      <c r="AA7" s="52">
        <f t="shared" si="11"/>
        <v>77.900000000000006</v>
      </c>
      <c r="AB7" s="52">
        <f t="shared" si="11"/>
        <v>48</v>
      </c>
      <c r="AC7" s="52">
        <f t="shared" si="11"/>
        <v>67.5</v>
      </c>
      <c r="AD7" s="52">
        <f t="shared" si="11"/>
        <v>241.9</v>
      </c>
      <c r="AE7" s="52">
        <f t="shared" si="11"/>
        <v>465.2</v>
      </c>
      <c r="AF7" s="52">
        <f t="shared" si="11"/>
        <v>1736.5</v>
      </c>
      <c r="AG7" s="52">
        <f t="shared" si="11"/>
        <v>3200.8</v>
      </c>
      <c r="AH7" s="52">
        <f t="shared" si="11"/>
        <v>274.39999999999998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2.2999999999999998</v>
      </c>
      <c r="AP7" s="52">
        <f t="shared" si="12"/>
        <v>9.6999999999999993</v>
      </c>
      <c r="AQ7" s="52">
        <f t="shared" si="12"/>
        <v>1.3</v>
      </c>
      <c r="AR7" s="52">
        <f t="shared" si="12"/>
        <v>4.8</v>
      </c>
      <c r="AS7" s="52">
        <f t="shared" si="12"/>
        <v>3.3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33</v>
      </c>
      <c r="BA7" s="53">
        <f t="shared" si="13"/>
        <v>14</v>
      </c>
      <c r="BB7" s="53">
        <f t="shared" si="13"/>
        <v>4</v>
      </c>
      <c r="BC7" s="53">
        <f t="shared" si="13"/>
        <v>98</v>
      </c>
      <c r="BD7" s="53">
        <f t="shared" si="13"/>
        <v>13</v>
      </c>
      <c r="BE7" s="51"/>
      <c r="BF7" s="52">
        <f>BF8</f>
        <v>-44.2</v>
      </c>
      <c r="BG7" s="52">
        <f t="shared" ref="BG7:BO7" si="14">BG8</f>
        <v>-43.2</v>
      </c>
      <c r="BH7" s="52">
        <f t="shared" si="14"/>
        <v>-33.299999999999997</v>
      </c>
      <c r="BI7" s="52">
        <f t="shared" si="14"/>
        <v>-110.4</v>
      </c>
      <c r="BJ7" s="52">
        <f t="shared" si="14"/>
        <v>-99.9</v>
      </c>
      <c r="BK7" s="52">
        <f t="shared" si="14"/>
        <v>19.8</v>
      </c>
      <c r="BL7" s="52">
        <f t="shared" si="14"/>
        <v>33.700000000000003</v>
      </c>
      <c r="BM7" s="52">
        <f t="shared" si="14"/>
        <v>28.9</v>
      </c>
      <c r="BN7" s="52">
        <f t="shared" si="14"/>
        <v>-56.4</v>
      </c>
      <c r="BO7" s="52">
        <f t="shared" si="14"/>
        <v>16.899999999999999</v>
      </c>
      <c r="BP7" s="49"/>
      <c r="BQ7" s="53">
        <f>BQ8</f>
        <v>-1259</v>
      </c>
      <c r="BR7" s="53">
        <f t="shared" ref="BR7:BZ7" si="15">BR8</f>
        <v>-1044</v>
      </c>
      <c r="BS7" s="53">
        <f t="shared" si="15"/>
        <v>-1297</v>
      </c>
      <c r="BT7" s="53">
        <f t="shared" si="15"/>
        <v>-3377</v>
      </c>
      <c r="BU7" s="53">
        <f t="shared" si="15"/>
        <v>-1835</v>
      </c>
      <c r="BV7" s="53">
        <f t="shared" si="15"/>
        <v>8624</v>
      </c>
      <c r="BW7" s="53">
        <f t="shared" si="15"/>
        <v>6546</v>
      </c>
      <c r="BX7" s="53">
        <f t="shared" si="15"/>
        <v>8262</v>
      </c>
      <c r="BY7" s="53">
        <f t="shared" si="15"/>
        <v>1059</v>
      </c>
      <c r="BZ7" s="53">
        <f t="shared" si="15"/>
        <v>2866</v>
      </c>
      <c r="CA7" s="51"/>
      <c r="CB7" s="52" t="s">
        <v>116</v>
      </c>
      <c r="CC7" s="52" t="s">
        <v>116</v>
      </c>
      <c r="CD7" s="52" t="s">
        <v>116</v>
      </c>
      <c r="CE7" s="52" t="s">
        <v>116</v>
      </c>
      <c r="CF7" s="52" t="s">
        <v>116</v>
      </c>
      <c r="CG7" s="52" t="s">
        <v>116</v>
      </c>
      <c r="CH7" s="52" t="s">
        <v>116</v>
      </c>
      <c r="CI7" s="52" t="s">
        <v>116</v>
      </c>
      <c r="CJ7" s="52" t="s">
        <v>116</v>
      </c>
      <c r="CK7" s="52" t="s">
        <v>113</v>
      </c>
      <c r="CL7" s="49"/>
      <c r="CM7" s="51">
        <f>CM8</f>
        <v>86739</v>
      </c>
      <c r="CN7" s="51">
        <f>CN8</f>
        <v>25000</v>
      </c>
      <c r="CO7" s="52" t="s">
        <v>116</v>
      </c>
      <c r="CP7" s="52" t="s">
        <v>116</v>
      </c>
      <c r="CQ7" s="52" t="s">
        <v>116</v>
      </c>
      <c r="CR7" s="52" t="s">
        <v>116</v>
      </c>
      <c r="CS7" s="52" t="s">
        <v>116</v>
      </c>
      <c r="CT7" s="52" t="s">
        <v>116</v>
      </c>
      <c r="CU7" s="52" t="s">
        <v>116</v>
      </c>
      <c r="CV7" s="52" t="s">
        <v>116</v>
      </c>
      <c r="CW7" s="52" t="s">
        <v>116</v>
      </c>
      <c r="CX7" s="52" t="s">
        <v>113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59.6</v>
      </c>
      <c r="DF7" s="52">
        <f t="shared" si="16"/>
        <v>51.7</v>
      </c>
      <c r="DG7" s="52">
        <f t="shared" si="16"/>
        <v>51.5</v>
      </c>
      <c r="DH7" s="52">
        <f t="shared" si="16"/>
        <v>764.6</v>
      </c>
      <c r="DI7" s="52">
        <f t="shared" si="16"/>
        <v>72.599999999999994</v>
      </c>
      <c r="DJ7" s="49"/>
      <c r="DK7" s="52">
        <f>DK8</f>
        <v>57.1</v>
      </c>
      <c r="DL7" s="52">
        <f t="shared" ref="DL7:DT7" si="17">DL8</f>
        <v>57.1</v>
      </c>
      <c r="DM7" s="52">
        <f t="shared" si="17"/>
        <v>56</v>
      </c>
      <c r="DN7" s="52">
        <f t="shared" si="17"/>
        <v>35.700000000000003</v>
      </c>
      <c r="DO7" s="52">
        <f t="shared" si="17"/>
        <v>36.9</v>
      </c>
      <c r="DP7" s="52">
        <f t="shared" si="17"/>
        <v>151.19999999999999</v>
      </c>
      <c r="DQ7" s="52">
        <f t="shared" si="17"/>
        <v>159.69999999999999</v>
      </c>
      <c r="DR7" s="52">
        <f t="shared" si="17"/>
        <v>159.6</v>
      </c>
      <c r="DS7" s="52">
        <f t="shared" si="17"/>
        <v>128.5</v>
      </c>
      <c r="DT7" s="52">
        <f t="shared" si="17"/>
        <v>138.1</v>
      </c>
      <c r="DU7" s="49"/>
    </row>
    <row r="8" spans="1:125" s="54" customFormat="1" x14ac:dyDescent="0.15">
      <c r="A8" s="37"/>
      <c r="B8" s="55">
        <v>2021</v>
      </c>
      <c r="C8" s="55">
        <v>262021</v>
      </c>
      <c r="D8" s="55">
        <v>47</v>
      </c>
      <c r="E8" s="55">
        <v>14</v>
      </c>
      <c r="F8" s="55">
        <v>0</v>
      </c>
      <c r="G8" s="55">
        <v>4</v>
      </c>
      <c r="H8" s="55" t="s">
        <v>117</v>
      </c>
      <c r="I8" s="55" t="s">
        <v>118</v>
      </c>
      <c r="J8" s="55" t="s">
        <v>119</v>
      </c>
      <c r="K8" s="55" t="s">
        <v>120</v>
      </c>
      <c r="L8" s="55" t="s">
        <v>121</v>
      </c>
      <c r="M8" s="55" t="s">
        <v>122</v>
      </c>
      <c r="N8" s="55" t="s">
        <v>123</v>
      </c>
      <c r="O8" s="56" t="s">
        <v>124</v>
      </c>
      <c r="P8" s="57" t="s">
        <v>125</v>
      </c>
      <c r="Q8" s="57" t="s">
        <v>126</v>
      </c>
      <c r="R8" s="58">
        <v>44</v>
      </c>
      <c r="S8" s="57" t="s">
        <v>127</v>
      </c>
      <c r="T8" s="57" t="s">
        <v>128</v>
      </c>
      <c r="U8" s="58">
        <v>2519</v>
      </c>
      <c r="V8" s="58">
        <v>84</v>
      </c>
      <c r="W8" s="58">
        <v>100</v>
      </c>
      <c r="X8" s="57" t="s">
        <v>128</v>
      </c>
      <c r="Y8" s="59">
        <v>78.7</v>
      </c>
      <c r="Z8" s="59">
        <v>82.5</v>
      </c>
      <c r="AA8" s="59">
        <v>77.900000000000006</v>
      </c>
      <c r="AB8" s="59">
        <v>48</v>
      </c>
      <c r="AC8" s="59">
        <v>67.5</v>
      </c>
      <c r="AD8" s="59">
        <v>241.9</v>
      </c>
      <c r="AE8" s="59">
        <v>465.2</v>
      </c>
      <c r="AF8" s="59">
        <v>1736.5</v>
      </c>
      <c r="AG8" s="59">
        <v>3200.8</v>
      </c>
      <c r="AH8" s="59">
        <v>274.39999999999998</v>
      </c>
      <c r="AI8" s="56">
        <v>236.1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2.2999999999999998</v>
      </c>
      <c r="AP8" s="59">
        <v>9.6999999999999993</v>
      </c>
      <c r="AQ8" s="59">
        <v>1.3</v>
      </c>
      <c r="AR8" s="59">
        <v>4.8</v>
      </c>
      <c r="AS8" s="59">
        <v>3.3</v>
      </c>
      <c r="AT8" s="56">
        <v>5.2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33</v>
      </c>
      <c r="BA8" s="60">
        <v>14</v>
      </c>
      <c r="BB8" s="60">
        <v>4</v>
      </c>
      <c r="BC8" s="60">
        <v>98</v>
      </c>
      <c r="BD8" s="60">
        <v>13</v>
      </c>
      <c r="BE8" s="60">
        <v>3111</v>
      </c>
      <c r="BF8" s="59">
        <v>-44.2</v>
      </c>
      <c r="BG8" s="59">
        <v>-43.2</v>
      </c>
      <c r="BH8" s="59">
        <v>-33.299999999999997</v>
      </c>
      <c r="BI8" s="59">
        <v>-110.4</v>
      </c>
      <c r="BJ8" s="59">
        <v>-99.9</v>
      </c>
      <c r="BK8" s="59">
        <v>19.8</v>
      </c>
      <c r="BL8" s="59">
        <v>33.700000000000003</v>
      </c>
      <c r="BM8" s="59">
        <v>28.9</v>
      </c>
      <c r="BN8" s="59">
        <v>-56.4</v>
      </c>
      <c r="BO8" s="59">
        <v>16.899999999999999</v>
      </c>
      <c r="BP8" s="56">
        <v>0.8</v>
      </c>
      <c r="BQ8" s="60">
        <v>-1259</v>
      </c>
      <c r="BR8" s="60">
        <v>-1044</v>
      </c>
      <c r="BS8" s="60">
        <v>-1297</v>
      </c>
      <c r="BT8" s="61">
        <v>-3377</v>
      </c>
      <c r="BU8" s="61">
        <v>-1835</v>
      </c>
      <c r="BV8" s="60">
        <v>8624</v>
      </c>
      <c r="BW8" s="60">
        <v>6546</v>
      </c>
      <c r="BX8" s="60">
        <v>8262</v>
      </c>
      <c r="BY8" s="60">
        <v>1059</v>
      </c>
      <c r="BZ8" s="60">
        <v>2866</v>
      </c>
      <c r="CA8" s="58">
        <v>10906</v>
      </c>
      <c r="CB8" s="59" t="s">
        <v>121</v>
      </c>
      <c r="CC8" s="59" t="s">
        <v>121</v>
      </c>
      <c r="CD8" s="59" t="s">
        <v>121</v>
      </c>
      <c r="CE8" s="59" t="s">
        <v>121</v>
      </c>
      <c r="CF8" s="59" t="s">
        <v>121</v>
      </c>
      <c r="CG8" s="59" t="s">
        <v>121</v>
      </c>
      <c r="CH8" s="59" t="s">
        <v>121</v>
      </c>
      <c r="CI8" s="59" t="s">
        <v>121</v>
      </c>
      <c r="CJ8" s="59" t="s">
        <v>121</v>
      </c>
      <c r="CK8" s="59" t="s">
        <v>121</v>
      </c>
      <c r="CL8" s="56" t="s">
        <v>121</v>
      </c>
      <c r="CM8" s="58">
        <v>86739</v>
      </c>
      <c r="CN8" s="58">
        <v>25000</v>
      </c>
      <c r="CO8" s="59" t="s">
        <v>121</v>
      </c>
      <c r="CP8" s="59" t="s">
        <v>121</v>
      </c>
      <c r="CQ8" s="59" t="s">
        <v>121</v>
      </c>
      <c r="CR8" s="59" t="s">
        <v>121</v>
      </c>
      <c r="CS8" s="59" t="s">
        <v>121</v>
      </c>
      <c r="CT8" s="59" t="s">
        <v>121</v>
      </c>
      <c r="CU8" s="59" t="s">
        <v>121</v>
      </c>
      <c r="CV8" s="59" t="s">
        <v>121</v>
      </c>
      <c r="CW8" s="59" t="s">
        <v>121</v>
      </c>
      <c r="CX8" s="59" t="s">
        <v>121</v>
      </c>
      <c r="CY8" s="56" t="s">
        <v>121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59.6</v>
      </c>
      <c r="DF8" s="59">
        <v>51.7</v>
      </c>
      <c r="DG8" s="59">
        <v>51.5</v>
      </c>
      <c r="DH8" s="59">
        <v>764.6</v>
      </c>
      <c r="DI8" s="59">
        <v>72.599999999999994</v>
      </c>
      <c r="DJ8" s="56">
        <v>99.8</v>
      </c>
      <c r="DK8" s="59">
        <v>57.1</v>
      </c>
      <c r="DL8" s="59">
        <v>57.1</v>
      </c>
      <c r="DM8" s="59">
        <v>56</v>
      </c>
      <c r="DN8" s="59">
        <v>35.700000000000003</v>
      </c>
      <c r="DO8" s="59">
        <v>36.9</v>
      </c>
      <c r="DP8" s="59">
        <v>151.19999999999999</v>
      </c>
      <c r="DQ8" s="59">
        <v>159.69999999999999</v>
      </c>
      <c r="DR8" s="59">
        <v>159.6</v>
      </c>
      <c r="DS8" s="59">
        <v>128.5</v>
      </c>
      <c r="DT8" s="59">
        <v>138.1</v>
      </c>
      <c r="DU8" s="56">
        <v>178.5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129</v>
      </c>
      <c r="C10" s="64" t="s">
        <v>130</v>
      </c>
      <c r="D10" s="64" t="s">
        <v>131</v>
      </c>
      <c r="E10" s="64" t="s">
        <v>132</v>
      </c>
      <c r="F10" s="64" t="s">
        <v>133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53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nec-setup</cp:lastModifiedBy>
  <dcterms:created xsi:type="dcterms:W3CDTF">2022-12-09T03:28:16Z</dcterms:created>
  <dcterms:modified xsi:type="dcterms:W3CDTF">2023-02-03T07:36:35Z</dcterms:modified>
  <cp:category/>
</cp:coreProperties>
</file>