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財政課\2022(R4)\12公営企業決算統計\01 通知・決算・資料\03 その他照会（経営比較分析含む）\0111【京都府自治振興課】公営企業に係る「経営比較分析表」（令和３年度決算）の分析等について\03提出\"/>
    </mc:Choice>
  </mc:AlternateContent>
  <xr:revisionPtr revIDLastSave="0" documentId="13_ncr:1_{B6E2879F-38F6-4C76-B2C5-DE6162A0547F}" xr6:coauthVersionLast="36" xr6:coauthVersionMax="36" xr10:uidLastSave="{00000000-0000-0000-0000-000000000000}"/>
  <workbookProtection workbookAlgorithmName="SHA-512" workbookHashValue="13vWoE9uUZL6ZwFGh+1txCfY4myP5zp4M3NMYiJ2ztlip8XKfQ84VEXAS0cE5UbwyDO3NK5Z5t+HWos6hZaqCg==" workbookSaltValue="jyIKkdUcuZBMEwRt955oq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P10" i="4" s="1"/>
  <c r="O6" i="5"/>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H85" i="4"/>
  <c r="G85" i="4"/>
  <c r="E85" i="4"/>
  <c r="BB10" i="4"/>
  <c r="AT10" i="4"/>
  <c r="AD10" i="4"/>
  <c r="I10" i="4"/>
  <c r="AT8" i="4"/>
  <c r="AL8" i="4"/>
  <c r="W8" i="4"/>
  <c r="P8"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<sst xmlns="http://schemas.openxmlformats.org/spreadsheetml/2006/main" count="253" uniqueCount="116">
  <si>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</si>
  <si>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</si>
  <si>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</si>
  <si>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</si>
  <si>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</si>
  <si>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</si>
  <si>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</si>
  <si>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</si>
  <si>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</si>
  <si>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</si>
  <si>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</si>
  <si>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</si>
  <si>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</si>
  <si>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</si>
  <si>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</si>
  <si>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</si>
  <si>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</si>
  <si>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</si>
  <si>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</si>
  <si>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</si>
  <si>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</si>
  <si>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</si>
  <si>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</si>
  <si>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</si>
  <si>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</si>
  <si>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</si>
  <si>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</si>
  <si>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</si>
  <si>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</si>
  <si>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</si>
  <si>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</si>
  <si>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</si>
  <si>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</si>
  <si>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</si>
  <si>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</si>
  <si>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</si>
  <si>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</si>
  <si>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</si>
  <si>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</si>
  <si>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</si>
  <si>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</si>
  <si>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</si>
  <si>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</si>
  <si>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</si>
  <si>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</si>
  <si>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</si>
  <si>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</si>
  <si>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</si>
  <si>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</si>
  <si>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</si>
  <si>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</si>
  <si>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</si>
  <si>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</si>
  <si>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</si>
  <si>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</si>
  <si>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</si>
  <si>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</si>
  <si>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</si>
  <si>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</si>
  <si>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</si>
  <si>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</si>
  <si>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</si>
  <si>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</si>
  <si>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</si>
  <si>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</si>
  <si>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</si>
  <si>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</si>
  <si>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</si>
  <si>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</si>
  <si>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</si>
  <si>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</si>
  <si>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</si>
  <si>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</si>
  <si>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</si>
  <si>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</si>
  <si>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</si>
  <si>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</si>
  <si>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</si>
  <si>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</si>
  <si>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</si>
  <si>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</si>
  <si>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</si>
  <si>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</si>
  <si>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</si>
  <si>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</si>
  <si>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</si>
  <si>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</si>
  <si>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</si>
  <si>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</si>
  <si>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</si>
  <si>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</si>
  <si>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</si>
  <si>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</si>
  <si>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</si>
  <si>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</si>
  <si>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</si>
  <si>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</si>
  <si>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</si>
  <si>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</si>
  <si>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</si>
  <si>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</si>
  <si>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</si>
  <si>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</si>
  <si>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</si>
  <si>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</si>
  <si>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</si>
  <si>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</si>
  <si>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</si>
  <si>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</si>
  <si>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</si>
  <si>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</si>
  <si>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</si>
  <si>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</si>
  <si>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法適用後４年しか経過しておらず、①有形固定資産減価償却率は低い状況です。また、管渠については、法定耐用年数を超過したものが無いことから、②管渠老朽化率、③管渠改善化率は0%となっています。</t>
    <phoneticPr fontId="4"/>
  </si>
  <si>
    <t>　漁業集落排水は、事業完了後一定期間が経過しており、一部の施設では、更新事業を実施しています。今後は、人口減少等により、使用料収入は減少傾向にあり、大変厳しい経営状況にあることから、令和2年度から10カ年の中期経営計画である経営戦略を基本に、状況の変化にも対応しつつ、経費の節減を図り、安定的に持続可能な経営に努めます。</t>
    <rPh sb="16" eb="18">
      <t>キカン</t>
    </rPh>
    <rPh sb="36" eb="38">
      <t>ジギョウ</t>
    </rPh>
    <rPh sb="39" eb="41">
      <t>ジッシ</t>
    </rPh>
    <phoneticPr fontId="4"/>
  </si>
  <si>
    <t>　本市の下水道は、各事業（公共下水、特定環境保全公共下水、農業集落排水、漁業集落排水、合併処理浄化槽）を一体的に経営しており、経費の一部は按分等により算定して経営比較分析表を算出しています。また、平成30年度に地方公営企業法を適用しており、それ以前の数値は比較対象としていません。
　漁業集落排水については、３処理区で事業を実施しています。⑥汚水処理原価は微増ですが、全国平均等より低い傾向にあります。⑦施設利用率は前年度と比べ増加し、全国平均等と比べ少し上回っています。⑧水洗化率は、事業が完了しており、100％となっています。⑤経費回収率は、全国平均等と比べ、若干上回っていますが、40％程度にとどまっており、一般会計からの繰入により、①経常収支比率は100％となっている状況です。
　</t>
    <rPh sb="178" eb="180">
      <t>ビゾウ</t>
    </rPh>
    <rPh sb="184" eb="186">
      <t>ゼンコク</t>
    </rPh>
    <rPh sb="186" eb="188">
      <t>ヘイキン</t>
    </rPh>
    <rPh sb="188" eb="189">
      <t>トウ</t>
    </rPh>
    <rPh sb="191" eb="192">
      <t>ヒク</t>
    </rPh>
    <rPh sb="208" eb="211">
      <t>ゼンネンド</t>
    </rPh>
    <rPh sb="212" eb="213">
      <t>クラ</t>
    </rPh>
    <rPh sb="214" eb="216">
      <t>ゾウカ</t>
    </rPh>
    <rPh sb="218" eb="220">
      <t>ゼンコク</t>
    </rPh>
    <rPh sb="220" eb="222">
      <t>ヘイキン</t>
    </rPh>
    <rPh sb="222" eb="223">
      <t>トウ</t>
    </rPh>
    <rPh sb="224" eb="225">
      <t>クラ</t>
    </rPh>
    <rPh sb="226" eb="227">
      <t>スコ</t>
    </rPh>
    <rPh sb="228" eb="230">
      <t>ウワマワ</t>
    </rPh>
    <rPh sb="243" eb="245">
      <t>ジギョウ</t>
    </rPh>
    <rPh sb="246" eb="248">
      <t>カンリョウ</t>
    </rPh>
    <rPh sb="273" eb="275">
      <t>ゼンコク</t>
    </rPh>
    <rPh sb="275" eb="277">
      <t>ヘイキン</t>
    </rPh>
    <rPh sb="277" eb="278">
      <t>トウ</t>
    </rPh>
    <rPh sb="279" eb="280">
      <t>クラ</t>
    </rPh>
    <rPh sb="282" eb="284">
      <t>ジャッカン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</si>
</sst>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749-4062-9137-E563E3DA6B1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1.6</c:v>
                </c:pt>
                <c:pt idx="4">
                  <c:v>0.01</c:v>
                </c:pt>
              </c:numCache>
            </c:numRef>
          </c:val>
          <c:smooth val="0"/>
          <c:extLst>
            <c:ext xmlns:c16="http://schemas.microsoft.com/office/drawing/2014/chart" uri="{C3380CC4-5D6E-409C-BE32-E72D297353CC}">
              <c16:uniqueId val="{00000001-A749-4062-9137-E563E3DA6B1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36.76</c:v>
                </c:pt>
                <c:pt idx="2">
                  <c:v>35.29</c:v>
                </c:pt>
                <c:pt idx="3">
                  <c:v>35.78</c:v>
                </c:pt>
                <c:pt idx="4">
                  <c:v>37.25</c:v>
                </c:pt>
              </c:numCache>
            </c:numRef>
          </c:val>
          <c:extLst>
            <c:ext xmlns:c16="http://schemas.microsoft.com/office/drawing/2014/chart" uri="{C3380CC4-5D6E-409C-BE32-E72D297353CC}">
              <c16:uniqueId val="{00000000-E44F-4854-B0A3-ABCE638016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E44F-4854-B0A3-ABCE638016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98.34</c:v>
                </c:pt>
                <c:pt idx="2">
                  <c:v>98.26</c:v>
                </c:pt>
                <c:pt idx="3">
                  <c:v>98.21</c:v>
                </c:pt>
                <c:pt idx="4">
                  <c:v>100</c:v>
                </c:pt>
              </c:numCache>
            </c:numRef>
          </c:val>
          <c:extLst>
            <c:ext xmlns:c16="http://schemas.microsoft.com/office/drawing/2014/chart" uri="{C3380CC4-5D6E-409C-BE32-E72D297353CC}">
              <c16:uniqueId val="{00000000-21BE-4B54-8EEB-D9BFCB353C3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80.8</c:v>
                </c:pt>
                <c:pt idx="2">
                  <c:v>79.2</c:v>
                </c:pt>
                <c:pt idx="3">
                  <c:v>79.09</c:v>
                </c:pt>
                <c:pt idx="4">
                  <c:v>78.900000000000006</c:v>
                </c:pt>
              </c:numCache>
            </c:numRef>
          </c:val>
          <c:smooth val="0"/>
          <c:extLst>
            <c:ext xmlns:c16="http://schemas.microsoft.com/office/drawing/2014/chart" uri="{C3380CC4-5D6E-409C-BE32-E72D297353CC}">
              <c16:uniqueId val="{00000001-21BE-4B54-8EEB-D9BFCB353C3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100.21</c:v>
                </c:pt>
                <c:pt idx="2">
                  <c:v>100</c:v>
                </c:pt>
                <c:pt idx="3">
                  <c:v>100.06</c:v>
                </c:pt>
                <c:pt idx="4">
                  <c:v>100</c:v>
                </c:pt>
              </c:numCache>
            </c:numRef>
          </c:val>
          <c:extLst>
            <c:ext xmlns:c16="http://schemas.microsoft.com/office/drawing/2014/chart" uri="{C3380CC4-5D6E-409C-BE32-E72D297353CC}">
              <c16:uniqueId val="{00000000-CFFC-432B-B089-559EA8AC6B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101.36</c:v>
                </c:pt>
                <c:pt idx="2">
                  <c:v>99.33</c:v>
                </c:pt>
                <c:pt idx="3">
                  <c:v>101.18</c:v>
                </c:pt>
                <c:pt idx="4">
                  <c:v>99.89</c:v>
                </c:pt>
              </c:numCache>
            </c:numRef>
          </c:val>
          <c:smooth val="0"/>
          <c:extLst>
            <c:ext xmlns:c16="http://schemas.microsoft.com/office/drawing/2014/chart" uri="{C3380CC4-5D6E-409C-BE32-E72D297353CC}">
              <c16:uniqueId val="{00000001-CFFC-432B-B089-559EA8AC6B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5.15</c:v>
                </c:pt>
                <c:pt idx="2">
                  <c:v>7.95</c:v>
                </c:pt>
                <c:pt idx="3">
                  <c:v>10.57</c:v>
                </c:pt>
                <c:pt idx="4">
                  <c:v>13.51</c:v>
                </c:pt>
              </c:numCache>
            </c:numRef>
          </c:val>
          <c:extLst>
            <c:ext xmlns:c16="http://schemas.microsoft.com/office/drawing/2014/chart" uri="{C3380CC4-5D6E-409C-BE32-E72D297353CC}">
              <c16:uniqueId val="{00000000-68DD-41B6-8E1F-158CA64702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30.26</c:v>
                </c:pt>
                <c:pt idx="2">
                  <c:v>28.97</c:v>
                </c:pt>
                <c:pt idx="3">
                  <c:v>20.14</c:v>
                </c:pt>
                <c:pt idx="4">
                  <c:v>23.17</c:v>
                </c:pt>
              </c:numCache>
            </c:numRef>
          </c:val>
          <c:smooth val="0"/>
          <c:extLst>
            <c:ext xmlns:c16="http://schemas.microsoft.com/office/drawing/2014/chart" uri="{C3380CC4-5D6E-409C-BE32-E72D297353CC}">
              <c16:uniqueId val="{00000001-68DD-41B6-8E1F-158CA64702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BC0-458B-99CB-7AABAA9DFC5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BC0-458B-99CB-7AABAA9DFC5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ED9-4D2D-8AD5-145CE43AEE9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221.05</c:v>
                </c:pt>
                <c:pt idx="2">
                  <c:v>210</c:v>
                </c:pt>
                <c:pt idx="3">
                  <c:v>140.63</c:v>
                </c:pt>
                <c:pt idx="4">
                  <c:v>163.84</c:v>
                </c:pt>
              </c:numCache>
            </c:numRef>
          </c:val>
          <c:smooth val="0"/>
          <c:extLst>
            <c:ext xmlns:c16="http://schemas.microsoft.com/office/drawing/2014/chart" uri="{C3380CC4-5D6E-409C-BE32-E72D297353CC}">
              <c16:uniqueId val="{00000001-EED9-4D2D-8AD5-145CE43AEE9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113.41</c:v>
                </c:pt>
                <c:pt idx="2">
                  <c:v>96.75</c:v>
                </c:pt>
                <c:pt idx="3">
                  <c:v>77.42</c:v>
                </c:pt>
                <c:pt idx="4">
                  <c:v>54.88</c:v>
                </c:pt>
              </c:numCache>
            </c:numRef>
          </c:val>
          <c:extLst>
            <c:ext xmlns:c16="http://schemas.microsoft.com/office/drawing/2014/chart" uri="{C3380CC4-5D6E-409C-BE32-E72D297353CC}">
              <c16:uniqueId val="{00000000-FD9F-402B-AC94-860550A269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80.95</c:v>
                </c:pt>
                <c:pt idx="2">
                  <c:v>62.55</c:v>
                </c:pt>
                <c:pt idx="3">
                  <c:v>56.53</c:v>
                </c:pt>
                <c:pt idx="4">
                  <c:v>59.66</c:v>
                </c:pt>
              </c:numCache>
            </c:numRef>
          </c:val>
          <c:smooth val="0"/>
          <c:extLst>
            <c:ext xmlns:c16="http://schemas.microsoft.com/office/drawing/2014/chart" uri="{C3380CC4-5D6E-409C-BE32-E72D297353CC}">
              <c16:uniqueId val="{00000001-FD9F-402B-AC94-860550A269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846.52</c:v>
                </c:pt>
                <c:pt idx="2">
                  <c:v>2490.33</c:v>
                </c:pt>
                <c:pt idx="3">
                  <c:v>2231.5100000000002</c:v>
                </c:pt>
                <c:pt idx="4">
                  <c:v>2302.0700000000002</c:v>
                </c:pt>
              </c:numCache>
            </c:numRef>
          </c:val>
          <c:extLst>
            <c:ext xmlns:c16="http://schemas.microsoft.com/office/drawing/2014/chart" uri="{C3380CC4-5D6E-409C-BE32-E72D297353CC}">
              <c16:uniqueId val="{00000000-73B1-4E5A-B632-A0C6C0F55F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1006.65</c:v>
                </c:pt>
                <c:pt idx="2">
                  <c:v>998.42</c:v>
                </c:pt>
                <c:pt idx="3">
                  <c:v>1095.52</c:v>
                </c:pt>
                <c:pt idx="4">
                  <c:v>1056.55</c:v>
                </c:pt>
              </c:numCache>
            </c:numRef>
          </c:val>
          <c:smooth val="0"/>
          <c:extLst>
            <c:ext xmlns:c16="http://schemas.microsoft.com/office/drawing/2014/chart" uri="{C3380CC4-5D6E-409C-BE32-E72D297353CC}">
              <c16:uniqueId val="{00000001-73B1-4E5A-B632-A0C6C0F55F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32.880000000000003</c:v>
                </c:pt>
                <c:pt idx="2">
                  <c:v>34.81</c:v>
                </c:pt>
                <c:pt idx="3">
                  <c:v>41.9</c:v>
                </c:pt>
                <c:pt idx="4">
                  <c:v>41.29</c:v>
                </c:pt>
              </c:numCache>
            </c:numRef>
          </c:val>
          <c:extLst>
            <c:ext xmlns:c16="http://schemas.microsoft.com/office/drawing/2014/chart" uri="{C3380CC4-5D6E-409C-BE32-E72D297353CC}">
              <c16:uniqueId val="{00000000-0961-4408-AEAB-07D53822841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43.43</c:v>
                </c:pt>
                <c:pt idx="2">
                  <c:v>41.41</c:v>
                </c:pt>
                <c:pt idx="3">
                  <c:v>39.64</c:v>
                </c:pt>
                <c:pt idx="4">
                  <c:v>40</c:v>
                </c:pt>
              </c:numCache>
            </c:numRef>
          </c:val>
          <c:smooth val="0"/>
          <c:extLst>
            <c:ext xmlns:c16="http://schemas.microsoft.com/office/drawing/2014/chart" uri="{C3380CC4-5D6E-409C-BE32-E72D297353CC}">
              <c16:uniqueId val="{00000001-0961-4408-AEAB-07D53822841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409.79</c:v>
                </c:pt>
                <c:pt idx="2">
                  <c:v>388.35</c:v>
                </c:pt>
                <c:pt idx="3">
                  <c:v>352.4</c:v>
                </c:pt>
                <c:pt idx="4">
                  <c:v>363.28</c:v>
                </c:pt>
              </c:numCache>
            </c:numRef>
          </c:val>
          <c:extLst>
            <c:ext xmlns:c16="http://schemas.microsoft.com/office/drawing/2014/chart" uri="{C3380CC4-5D6E-409C-BE32-E72D297353CC}">
              <c16:uniqueId val="{00000000-EC50-44CA-ACE2-FBFFCAEE4AE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400.44</c:v>
                </c:pt>
                <c:pt idx="2">
                  <c:v>417.56</c:v>
                </c:pt>
                <c:pt idx="3">
                  <c:v>449.72</c:v>
                </c:pt>
                <c:pt idx="4">
                  <c:v>437.27</c:v>
                </c:pt>
              </c:numCache>
            </c:numRef>
          </c:val>
          <c:smooth val="0"/>
          <c:extLst>
            <c:ext xmlns:c16="http://schemas.microsoft.com/office/drawing/2014/chart" uri="{C3380CC4-5D6E-409C-BE32-E72D297353CC}">
              <c16:uniqueId val="{00000001-EC50-44CA-ACE2-FBFFCAEE4AE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京都府　舞鶴市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5">
        <f>データ!S6</f>
        <v>79499</v>
      </c>
      <c r="AM8" s="45"/>
      <c r="AN8" s="45"/>
      <c r="AO8" s="45"/>
      <c r="AP8" s="45"/>
      <c r="AQ8" s="45"/>
      <c r="AR8" s="45"/>
      <c r="AS8" s="45"/>
      <c r="AT8" s="46">
        <f>データ!T6</f>
        <v>342.13</v>
      </c>
      <c r="AU8" s="46"/>
      <c r="AV8" s="46"/>
      <c r="AW8" s="46"/>
      <c r="AX8" s="46"/>
      <c r="AY8" s="46"/>
      <c r="AZ8" s="46"/>
      <c r="BA8" s="46"/>
      <c r="BB8" s="46">
        <f>データ!U6</f>
        <v>232.36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72.38</v>
      </c>
      <c r="J10" s="46"/>
      <c r="K10" s="46"/>
      <c r="L10" s="46"/>
      <c r="M10" s="46"/>
      <c r="N10" s="46"/>
      <c r="O10" s="46"/>
      <c r="P10" s="46">
        <f>データ!P6</f>
        <v>0.36</v>
      </c>
      <c r="Q10" s="46"/>
      <c r="R10" s="46"/>
      <c r="S10" s="46"/>
      <c r="T10" s="46"/>
      <c r="U10" s="46"/>
      <c r="V10" s="46"/>
      <c r="W10" s="46">
        <f>データ!Q6</f>
        <v>93.6</v>
      </c>
      <c r="X10" s="46"/>
      <c r="Y10" s="46"/>
      <c r="Z10" s="46"/>
      <c r="AA10" s="46"/>
      <c r="AB10" s="46"/>
      <c r="AC10" s="46"/>
      <c r="AD10" s="45">
        <f>データ!R6</f>
        <v>3064</v>
      </c>
      <c r="AE10" s="45"/>
      <c r="AF10" s="45"/>
      <c r="AG10" s="45"/>
      <c r="AH10" s="45"/>
      <c r="AI10" s="45"/>
      <c r="AJ10" s="45"/>
      <c r="AK10" s="2"/>
      <c r="AL10" s="45">
        <f>データ!V6</f>
        <v>282</v>
      </c>
      <c r="AM10" s="45"/>
      <c r="AN10" s="45"/>
      <c r="AO10" s="45"/>
      <c r="AP10" s="45"/>
      <c r="AQ10" s="45"/>
      <c r="AR10" s="45"/>
      <c r="AS10" s="45"/>
      <c r="AT10" s="46">
        <f>データ!W6</f>
        <v>0.11</v>
      </c>
      <c r="AU10" s="46"/>
      <c r="AV10" s="46"/>
      <c r="AW10" s="46"/>
      <c r="AX10" s="46"/>
      <c r="AY10" s="46"/>
      <c r="AZ10" s="46"/>
      <c r="BA10" s="46"/>
      <c r="BB10" s="46">
        <f>データ!X6</f>
        <v>2563.64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oVLHhXkoFHwDJMYn+1HivLEKNi3+rBcy7TYhe7K3ZiK9G7W6eJ8mbC9qbPTeT5ghqDJTqZtczCpbVvggVEetJQ==" saltValue="Ts7QUatBpUAw3xkh0PRc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262021</v>
      </c>
      <c r="D6" s="19">
        <f t="shared" si="3"/>
        <v>46</v>
      </c>
      <c r="E6" s="19">
        <f t="shared" si="3"/>
        <v>17</v>
      </c>
      <c r="F6" s="19">
        <f t="shared" si="3"/>
        <v>6</v>
      </c>
      <c r="G6" s="19">
        <f t="shared" si="3"/>
        <v>0</v>
      </c>
      <c r="H6" s="19" t="str">
        <f t="shared" si="3"/>
        <v>京都府　舞鶴市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72.38</v>
      </c>
      <c r="P6" s="20">
        <f t="shared" si="3"/>
        <v>0.36</v>
      </c>
      <c r="Q6" s="20">
        <f t="shared" si="3"/>
        <v>93.6</v>
      </c>
      <c r="R6" s="20">
        <f t="shared" si="3"/>
        <v>3064</v>
      </c>
      <c r="S6" s="20">
        <f t="shared" si="3"/>
        <v>79499</v>
      </c>
      <c r="T6" s="20">
        <f t="shared" si="3"/>
        <v>342.13</v>
      </c>
      <c r="U6" s="20">
        <f t="shared" si="3"/>
        <v>232.36</v>
      </c>
      <c r="V6" s="20">
        <f t="shared" si="3"/>
        <v>282</v>
      </c>
      <c r="W6" s="20">
        <f t="shared" si="3"/>
        <v>0.11</v>
      </c>
      <c r="X6" s="20">
        <f t="shared" si="3"/>
        <v>2563.64</v>
      </c>
      <c r="Y6" s="21" t="str">
        <f>IF(Y7="",NA(),Y7)</f>
        <v>-</v>
      </c>
      <c r="Z6" s="21">
        <f t="shared" ref="Z6:AH6" si="4">IF(Z7="",NA(),Z7)</f>
        <v>100.21</v>
      </c>
      <c r="AA6" s="21">
        <f t="shared" si="4"/>
        <v>100</v>
      </c>
      <c r="AB6" s="21">
        <f t="shared" si="4"/>
        <v>100.06</v>
      </c>
      <c r="AC6" s="21">
        <f t="shared" si="4"/>
        <v>100</v>
      </c>
      <c r="AD6" s="21" t="str">
        <f t="shared" si="4"/>
        <v>-</v>
      </c>
      <c r="AE6" s="21">
        <f t="shared" si="4"/>
        <v>101.36</v>
      </c>
      <c r="AF6" s="21">
        <f t="shared" si="4"/>
        <v>99.33</v>
      </c>
      <c r="AG6" s="21">
        <f t="shared" si="4"/>
        <v>101.18</v>
      </c>
      <c r="AH6" s="21">
        <f t="shared" si="4"/>
        <v>99.89</v>
      </c>
      <c r="AI6" s="20" t="str">
        <f>IF(AI7="","",IF(AI7="-","【-】","【"&amp;SUBSTITUTE(TEXT(AI7,"#,##0.00"),"-","△")&amp;"】"))</f>
        <v>【98.64】</v>
      </c>
      <c r="AJ6" s="21" t="str">
        <f>IF(AJ7="",NA(),AJ7)</f>
        <v>-</v>
      </c>
      <c r="AK6" s="20">
        <f t="shared" ref="AK6:AS6" si="5">IF(AK7="",NA(),AK7)</f>
        <v>0</v>
      </c>
      <c r="AL6" s="20">
        <f t="shared" si="5"/>
        <v>0</v>
      </c>
      <c r="AM6" s="20">
        <f t="shared" si="5"/>
        <v>0</v>
      </c>
      <c r="AN6" s="20">
        <f t="shared" si="5"/>
        <v>0</v>
      </c>
      <c r="AO6" s="21" t="str">
        <f t="shared" si="5"/>
        <v>-</v>
      </c>
      <c r="AP6" s="21">
        <f t="shared" si="5"/>
        <v>221.05</v>
      </c>
      <c r="AQ6" s="21">
        <f t="shared" si="5"/>
        <v>210</v>
      </c>
      <c r="AR6" s="21">
        <f t="shared" si="5"/>
        <v>140.63</v>
      </c>
      <c r="AS6" s="21">
        <f t="shared" si="5"/>
        <v>163.84</v>
      </c>
      <c r="AT6" s="20" t="str">
        <f>IF(AT7="","",IF(AT7="-","【-】","【"&amp;SUBSTITUTE(TEXT(AT7,"#,##0.00"),"-","△")&amp;"】"))</f>
        <v>【102.08】</v>
      </c>
      <c r="AU6" s="21" t="str">
        <f>IF(AU7="",NA(),AU7)</f>
        <v>-</v>
      </c>
      <c r="AV6" s="21">
        <f t="shared" ref="AV6:BD6" si="6">IF(AV7="",NA(),AV7)</f>
        <v>113.41</v>
      </c>
      <c r="AW6" s="21">
        <f t="shared" si="6"/>
        <v>96.75</v>
      </c>
      <c r="AX6" s="21">
        <f t="shared" si="6"/>
        <v>77.42</v>
      </c>
      <c r="AY6" s="21">
        <f t="shared" si="6"/>
        <v>54.88</v>
      </c>
      <c r="AZ6" s="21" t="str">
        <f t="shared" si="6"/>
        <v>-</v>
      </c>
      <c r="BA6" s="21">
        <f t="shared" si="6"/>
        <v>80.95</v>
      </c>
      <c r="BB6" s="21">
        <f t="shared" si="6"/>
        <v>62.55</v>
      </c>
      <c r="BC6" s="21">
        <f t="shared" si="6"/>
        <v>56.53</v>
      </c>
      <c r="BD6" s="21">
        <f t="shared" si="6"/>
        <v>59.66</v>
      </c>
      <c r="BE6" s="20" t="str">
        <f>IF(BE7="","",IF(BE7="-","【-】","【"&amp;SUBSTITUTE(TEXT(BE7,"#,##0.00"),"-","△")&amp;"】"))</f>
        <v>【61.46】</v>
      </c>
      <c r="BF6" s="21" t="str">
        <f>IF(BF7="",NA(),BF7)</f>
        <v>-</v>
      </c>
      <c r="BG6" s="21">
        <f t="shared" ref="BG6:BO6" si="7">IF(BG7="",NA(),BG7)</f>
        <v>846.52</v>
      </c>
      <c r="BH6" s="21">
        <f t="shared" si="7"/>
        <v>2490.33</v>
      </c>
      <c r="BI6" s="21">
        <f t="shared" si="7"/>
        <v>2231.5100000000002</v>
      </c>
      <c r="BJ6" s="21">
        <f t="shared" si="7"/>
        <v>2302.0700000000002</v>
      </c>
      <c r="BK6" s="21" t="str">
        <f t="shared" si="7"/>
        <v>-</v>
      </c>
      <c r="BL6" s="21">
        <f t="shared" si="7"/>
        <v>1006.65</v>
      </c>
      <c r="BM6" s="21">
        <f t="shared" si="7"/>
        <v>998.42</v>
      </c>
      <c r="BN6" s="21">
        <f t="shared" si="7"/>
        <v>1095.52</v>
      </c>
      <c r="BO6" s="21">
        <f t="shared" si="7"/>
        <v>1056.55</v>
      </c>
      <c r="BP6" s="20" t="str">
        <f>IF(BP7="","",IF(BP7="-","【-】","【"&amp;SUBSTITUTE(TEXT(BP7,"#,##0.00"),"-","△")&amp;"】"))</f>
        <v>【974.72】</v>
      </c>
      <c r="BQ6" s="21" t="str">
        <f>IF(BQ7="",NA(),BQ7)</f>
        <v>-</v>
      </c>
      <c r="BR6" s="21">
        <f t="shared" ref="BR6:BZ6" si="8">IF(BR7="",NA(),BR7)</f>
        <v>32.880000000000003</v>
      </c>
      <c r="BS6" s="21">
        <f t="shared" si="8"/>
        <v>34.81</v>
      </c>
      <c r="BT6" s="21">
        <f t="shared" si="8"/>
        <v>41.9</v>
      </c>
      <c r="BU6" s="21">
        <f t="shared" si="8"/>
        <v>41.29</v>
      </c>
      <c r="BV6" s="21" t="str">
        <f t="shared" si="8"/>
        <v>-</v>
      </c>
      <c r="BW6" s="21">
        <f t="shared" si="8"/>
        <v>43.43</v>
      </c>
      <c r="BX6" s="21">
        <f t="shared" si="8"/>
        <v>41.41</v>
      </c>
      <c r="BY6" s="21">
        <f t="shared" si="8"/>
        <v>39.64</v>
      </c>
      <c r="BZ6" s="21">
        <f t="shared" si="8"/>
        <v>40</v>
      </c>
      <c r="CA6" s="20" t="str">
        <f>IF(CA7="","",IF(CA7="-","【-】","【"&amp;SUBSTITUTE(TEXT(CA7,"#,##0.00"),"-","△")&amp;"】"))</f>
        <v>【44.22】</v>
      </c>
      <c r="CB6" s="21" t="str">
        <f>IF(CB7="",NA(),CB7)</f>
        <v>-</v>
      </c>
      <c r="CC6" s="21">
        <f t="shared" ref="CC6:CK6" si="9">IF(CC7="",NA(),CC7)</f>
        <v>409.79</v>
      </c>
      <c r="CD6" s="21">
        <f t="shared" si="9"/>
        <v>388.35</v>
      </c>
      <c r="CE6" s="21">
        <f t="shared" si="9"/>
        <v>352.4</v>
      </c>
      <c r="CF6" s="21">
        <f t="shared" si="9"/>
        <v>363.28</v>
      </c>
      <c r="CG6" s="21" t="str">
        <f t="shared" si="9"/>
        <v>-</v>
      </c>
      <c r="CH6" s="21">
        <f t="shared" si="9"/>
        <v>400.44</v>
      </c>
      <c r="CI6" s="21">
        <f t="shared" si="9"/>
        <v>417.56</v>
      </c>
      <c r="CJ6" s="21">
        <f t="shared" si="9"/>
        <v>449.72</v>
      </c>
      <c r="CK6" s="21">
        <f t="shared" si="9"/>
        <v>437.27</v>
      </c>
      <c r="CL6" s="20" t="str">
        <f>IF(CL7="","",IF(CL7="-","【-】","【"&amp;SUBSTITUTE(TEXT(CL7,"#,##0.00"),"-","△")&amp;"】"))</f>
        <v>【392.85】</v>
      </c>
      <c r="CM6" s="21" t="str">
        <f>IF(CM7="",NA(),CM7)</f>
        <v>-</v>
      </c>
      <c r="CN6" s="21">
        <f t="shared" ref="CN6:CV6" si="10">IF(CN7="",NA(),CN7)</f>
        <v>36.76</v>
      </c>
      <c r="CO6" s="21">
        <f t="shared" si="10"/>
        <v>35.29</v>
      </c>
      <c r="CP6" s="21">
        <f t="shared" si="10"/>
        <v>35.78</v>
      </c>
      <c r="CQ6" s="21">
        <f t="shared" si="10"/>
        <v>37.25</v>
      </c>
      <c r="CR6" s="21" t="str">
        <f t="shared" si="10"/>
        <v>-</v>
      </c>
      <c r="CS6" s="21">
        <f t="shared" si="10"/>
        <v>32.229999999999997</v>
      </c>
      <c r="CT6" s="21">
        <f t="shared" si="10"/>
        <v>32.479999999999997</v>
      </c>
      <c r="CU6" s="21">
        <f t="shared" si="10"/>
        <v>30.19</v>
      </c>
      <c r="CV6" s="21">
        <f t="shared" si="10"/>
        <v>28.77</v>
      </c>
      <c r="CW6" s="20" t="str">
        <f>IF(CW7="","",IF(CW7="-","【-】","【"&amp;SUBSTITUTE(TEXT(CW7,"#,##0.00"),"-","△")&amp;"】"))</f>
        <v>【32.23】</v>
      </c>
      <c r="CX6" s="21" t="str">
        <f>IF(CX7="",NA(),CX7)</f>
        <v>-</v>
      </c>
      <c r="CY6" s="21">
        <f t="shared" ref="CY6:DG6" si="11">IF(CY7="",NA(),CY7)</f>
        <v>98.34</v>
      </c>
      <c r="CZ6" s="21">
        <f t="shared" si="11"/>
        <v>98.26</v>
      </c>
      <c r="DA6" s="21">
        <f t="shared" si="11"/>
        <v>98.21</v>
      </c>
      <c r="DB6" s="21">
        <f t="shared" si="11"/>
        <v>100</v>
      </c>
      <c r="DC6" s="21" t="str">
        <f t="shared" si="11"/>
        <v>-</v>
      </c>
      <c r="DD6" s="21">
        <f t="shared" si="11"/>
        <v>80.8</v>
      </c>
      <c r="DE6" s="21">
        <f t="shared" si="11"/>
        <v>79.2</v>
      </c>
      <c r="DF6" s="21">
        <f t="shared" si="11"/>
        <v>79.09</v>
      </c>
      <c r="DG6" s="21">
        <f t="shared" si="11"/>
        <v>78.900000000000006</v>
      </c>
      <c r="DH6" s="20" t="str">
        <f>IF(DH7="","",IF(DH7="-","【-】","【"&amp;SUBSTITUTE(TEXT(DH7,"#,##0.00"),"-","△")&amp;"】"))</f>
        <v>【80.63】</v>
      </c>
      <c r="DI6" s="21" t="str">
        <f>IF(DI7="",NA(),DI7)</f>
        <v>-</v>
      </c>
      <c r="DJ6" s="21">
        <f t="shared" ref="DJ6:DR6" si="12">IF(DJ7="",NA(),DJ7)</f>
        <v>5.15</v>
      </c>
      <c r="DK6" s="21">
        <f t="shared" si="12"/>
        <v>7.95</v>
      </c>
      <c r="DL6" s="21">
        <f t="shared" si="12"/>
        <v>10.57</v>
      </c>
      <c r="DM6" s="21">
        <f t="shared" si="12"/>
        <v>13.51</v>
      </c>
      <c r="DN6" s="21" t="str">
        <f t="shared" si="12"/>
        <v>-</v>
      </c>
      <c r="DO6" s="21">
        <f t="shared" si="12"/>
        <v>30.26</v>
      </c>
      <c r="DP6" s="21">
        <f t="shared" si="12"/>
        <v>28.97</v>
      </c>
      <c r="DQ6" s="21">
        <f t="shared" si="12"/>
        <v>20.14</v>
      </c>
      <c r="DR6" s="21">
        <f t="shared" si="12"/>
        <v>23.17</v>
      </c>
      <c r="DS6" s="20" t="str">
        <f>IF(DS7="","",IF(DS7="-","【-】","【"&amp;SUBSTITUTE(TEXT(DS7,"#,##0.00"),"-","△")&amp;"】"))</f>
        <v>【26.28】</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0.01</v>
      </c>
      <c r="EM6" s="21">
        <f t="shared" si="14"/>
        <v>1.6</v>
      </c>
      <c r="EN6" s="21">
        <f t="shared" si="14"/>
        <v>0.01</v>
      </c>
      <c r="EO6" s="20" t="str">
        <f>IF(EO7="","",IF(EO7="-","【-】","【"&amp;SUBSTITUTE(TEXT(EO7,"#,##0.00"),"-","△")&amp;"】"))</f>
        <v>【0.01】</v>
      </c>
    </row>
    <row r="7" spans="1:148" s="22" customFormat="1" x14ac:dyDescent="0.15">
      <c r="A7" s="14"/>
      <c r="B7" s="23">
        <v>2021</v>
      </c>
      <c r="C7" s="23">
        <v>262021</v>
      </c>
      <c r="D7" s="23">
        <v>46</v>
      </c>
      <c r="E7" s="23">
        <v>17</v>
      </c>
      <c r="F7" s="23">
        <v>6</v>
      </c>
      <c r="G7" s="23">
        <v>0</v>
      </c>
      <c r="H7" s="23" t="s">
        <v>96</v>
      </c>
      <c r="I7" s="23" t="s">
        <v>97</v>
      </c>
      <c r="J7" s="23" t="s">
        <v>98</v>
      </c>
      <c r="K7" s="23" t="s">
        <v>99</v>
      </c>
      <c r="L7" s="23" t="s">
        <v>100</v>
      </c>
      <c r="M7" s="23" t="s">
        <v>101</v>
      </c>
      <c r="N7" s="24" t="s">
        <v>102</v>
      </c>
      <c r="O7" s="24">
        <v>72.38</v>
      </c>
      <c r="P7" s="24">
        <v>0.36</v>
      </c>
      <c r="Q7" s="24">
        <v>93.6</v>
      </c>
      <c r="R7" s="24">
        <v>3064</v>
      </c>
      <c r="S7" s="24">
        <v>79499</v>
      </c>
      <c r="T7" s="24">
        <v>342.13</v>
      </c>
      <c r="U7" s="24">
        <v>232.36</v>
      </c>
      <c r="V7" s="24">
        <v>282</v>
      </c>
      <c r="W7" s="24">
        <v>0.11</v>
      </c>
      <c r="X7" s="24">
        <v>2563.64</v>
      </c>
      <c r="Y7" s="24" t="s">
        <v>102</v>
      </c>
      <c r="Z7" s="24">
        <v>100.21</v>
      </c>
      <c r="AA7" s="24">
        <v>100</v>
      </c>
      <c r="AB7" s="24">
        <v>100.06</v>
      </c>
      <c r="AC7" s="24">
        <v>100</v>
      </c>
      <c r="AD7" s="24" t="s">
        <v>102</v>
      </c>
      <c r="AE7" s="24">
        <v>101.36</v>
      </c>
      <c r="AF7" s="24">
        <v>99.33</v>
      </c>
      <c r="AG7" s="24">
        <v>101.18</v>
      </c>
      <c r="AH7" s="24">
        <v>99.89</v>
      </c>
      <c r="AI7" s="24">
        <v>98.64</v>
      </c>
      <c r="AJ7" s="24" t="s">
        <v>102</v>
      </c>
      <c r="AK7" s="24">
        <v>0</v>
      </c>
      <c r="AL7" s="24">
        <v>0</v>
      </c>
      <c r="AM7" s="24">
        <v>0</v>
      </c>
      <c r="AN7" s="24">
        <v>0</v>
      </c>
      <c r="AO7" s="24" t="s">
        <v>102</v>
      </c>
      <c r="AP7" s="24">
        <v>221.05</v>
      </c>
      <c r="AQ7" s="24">
        <v>210</v>
      </c>
      <c r="AR7" s="24">
        <v>140.63</v>
      </c>
      <c r="AS7" s="24">
        <v>163.84</v>
      </c>
      <c r="AT7" s="24">
        <v>102.08</v>
      </c>
      <c r="AU7" s="24" t="s">
        <v>102</v>
      </c>
      <c r="AV7" s="24">
        <v>113.41</v>
      </c>
      <c r="AW7" s="24">
        <v>96.75</v>
      </c>
      <c r="AX7" s="24">
        <v>77.42</v>
      </c>
      <c r="AY7" s="24">
        <v>54.88</v>
      </c>
      <c r="AZ7" s="24" t="s">
        <v>102</v>
      </c>
      <c r="BA7" s="24">
        <v>80.95</v>
      </c>
      <c r="BB7" s="24">
        <v>62.55</v>
      </c>
      <c r="BC7" s="24">
        <v>56.53</v>
      </c>
      <c r="BD7" s="24">
        <v>59.66</v>
      </c>
      <c r="BE7" s="24">
        <v>61.46</v>
      </c>
      <c r="BF7" s="24" t="s">
        <v>102</v>
      </c>
      <c r="BG7" s="24">
        <v>846.52</v>
      </c>
      <c r="BH7" s="24">
        <v>2490.33</v>
      </c>
      <c r="BI7" s="24">
        <v>2231.5100000000002</v>
      </c>
      <c r="BJ7" s="24">
        <v>2302.0700000000002</v>
      </c>
      <c r="BK7" s="24" t="s">
        <v>102</v>
      </c>
      <c r="BL7" s="24">
        <v>1006.65</v>
      </c>
      <c r="BM7" s="24">
        <v>998.42</v>
      </c>
      <c r="BN7" s="24">
        <v>1095.52</v>
      </c>
      <c r="BO7" s="24">
        <v>1056.55</v>
      </c>
      <c r="BP7" s="24">
        <v>974.72</v>
      </c>
      <c r="BQ7" s="24" t="s">
        <v>102</v>
      </c>
      <c r="BR7" s="24">
        <v>32.880000000000003</v>
      </c>
      <c r="BS7" s="24">
        <v>34.81</v>
      </c>
      <c r="BT7" s="24">
        <v>41.9</v>
      </c>
      <c r="BU7" s="24">
        <v>41.29</v>
      </c>
      <c r="BV7" s="24" t="s">
        <v>102</v>
      </c>
      <c r="BW7" s="24">
        <v>43.43</v>
      </c>
      <c r="BX7" s="24">
        <v>41.41</v>
      </c>
      <c r="BY7" s="24">
        <v>39.64</v>
      </c>
      <c r="BZ7" s="24">
        <v>40</v>
      </c>
      <c r="CA7" s="24">
        <v>44.22</v>
      </c>
      <c r="CB7" s="24" t="s">
        <v>102</v>
      </c>
      <c r="CC7" s="24">
        <v>409.79</v>
      </c>
      <c r="CD7" s="24">
        <v>388.35</v>
      </c>
      <c r="CE7" s="24">
        <v>352.4</v>
      </c>
      <c r="CF7" s="24">
        <v>363.28</v>
      </c>
      <c r="CG7" s="24" t="s">
        <v>102</v>
      </c>
      <c r="CH7" s="24">
        <v>400.44</v>
      </c>
      <c r="CI7" s="24">
        <v>417.56</v>
      </c>
      <c r="CJ7" s="24">
        <v>449.72</v>
      </c>
      <c r="CK7" s="24">
        <v>437.27</v>
      </c>
      <c r="CL7" s="24">
        <v>392.85</v>
      </c>
      <c r="CM7" s="24" t="s">
        <v>102</v>
      </c>
      <c r="CN7" s="24">
        <v>36.76</v>
      </c>
      <c r="CO7" s="24">
        <v>35.29</v>
      </c>
      <c r="CP7" s="24">
        <v>35.78</v>
      </c>
      <c r="CQ7" s="24">
        <v>37.25</v>
      </c>
      <c r="CR7" s="24" t="s">
        <v>102</v>
      </c>
      <c r="CS7" s="24">
        <v>32.229999999999997</v>
      </c>
      <c r="CT7" s="24">
        <v>32.479999999999997</v>
      </c>
      <c r="CU7" s="24">
        <v>30.19</v>
      </c>
      <c r="CV7" s="24">
        <v>28.77</v>
      </c>
      <c r="CW7" s="24">
        <v>32.229999999999997</v>
      </c>
      <c r="CX7" s="24" t="s">
        <v>102</v>
      </c>
      <c r="CY7" s="24">
        <v>98.34</v>
      </c>
      <c r="CZ7" s="24">
        <v>98.26</v>
      </c>
      <c r="DA7" s="24">
        <v>98.21</v>
      </c>
      <c r="DB7" s="24">
        <v>100</v>
      </c>
      <c r="DC7" s="24" t="s">
        <v>102</v>
      </c>
      <c r="DD7" s="24">
        <v>80.8</v>
      </c>
      <c r="DE7" s="24">
        <v>79.2</v>
      </c>
      <c r="DF7" s="24">
        <v>79.09</v>
      </c>
      <c r="DG7" s="24">
        <v>78.900000000000006</v>
      </c>
      <c r="DH7" s="24">
        <v>80.63</v>
      </c>
      <c r="DI7" s="24" t="s">
        <v>102</v>
      </c>
      <c r="DJ7" s="24">
        <v>5.15</v>
      </c>
      <c r="DK7" s="24">
        <v>7.95</v>
      </c>
      <c r="DL7" s="24">
        <v>10.57</v>
      </c>
      <c r="DM7" s="24">
        <v>13.51</v>
      </c>
      <c r="DN7" s="24" t="s">
        <v>102</v>
      </c>
      <c r="DO7" s="24">
        <v>30.26</v>
      </c>
      <c r="DP7" s="24">
        <v>28.97</v>
      </c>
      <c r="DQ7" s="24">
        <v>20.14</v>
      </c>
      <c r="DR7" s="24">
        <v>23.17</v>
      </c>
      <c r="DS7" s="24">
        <v>26.28</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0.01</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nec-setup</cp:lastModifiedBy>
  <cp:lastPrinted>2023-01-26T05:44:11Z</cp:lastPrinted>
  <dcterms:created xsi:type="dcterms:W3CDTF">2022-12-01T01:38:41Z</dcterms:created>
  <dcterms:modified xsi:type="dcterms:W3CDTF">2023-02-07T05:55:44Z</dcterms:modified>
  <cp:category/>
</cp:coreProperties>
</file>