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2財政課\2022(R4)\12公営企業決算統計\01 通知・決算・資料\03 その他照会（経営比較分析含む）\0111【京都府自治振興課】公営企業に係る「経営比較分析表」（令和３年度決算）の分析等について\03提出\"/>
    </mc:Choice>
  </mc:AlternateContent>
  <xr:revisionPtr revIDLastSave="0" documentId="13_ncr:1_{7DF01886-902A-46A8-A492-762A890744EC}" xr6:coauthVersionLast="36" xr6:coauthVersionMax="36" xr10:uidLastSave="{00000000-0000-0000-0000-000000000000}"/>
  <workbookProtection workbookAlgorithmName="SHA-512" workbookHashValue="LVzPkSfb5Avg1rnItwEzdqLgLI93oy9PKHdnB7lF2QRraep3t45PVUXueTiWRGyFZMjNzjRHkM2iawaE3M+JSQ==" workbookSaltValue="soyT1i2eiSp35tOaT7IsJ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Q6" i="5"/>
  <c r="P6" i="5"/>
  <c r="O6" i="5"/>
  <c r="N6" i="5"/>
  <c r="B10" i="4" s="1"/>
  <c r="M6" i="5"/>
  <c r="L6" i="5"/>
  <c r="K6" i="5"/>
  <c r="P8" i="4" s="1"/>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G85" i="4"/>
  <c r="BB10" i="4"/>
  <c r="AT10" i="4"/>
  <c r="AD10" i="4"/>
  <c r="W10" i="4"/>
  <c r="P10" i="4"/>
  <c r="I10" i="4"/>
  <c r="BB8" i="4"/>
  <c r="AT8" i="4"/>
  <c r="AD8" i="4"/>
  <c r="W8" i="4"/>
  <c r="I8" i="4"/>
  <c r="B6"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<sst xmlns="http://schemas.openxmlformats.org/spreadsheetml/2006/main" count="253" uniqueCount="117">
  <si>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</si>
  <si>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</si>
  <si>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</si>
  <si>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</si>
  <si>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</si>
  <si>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</si>
  <si>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</si>
  <si>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</si>
  <si>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</si>
  <si>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</si>
  <si>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</si>
  <si>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</si>
  <si>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</si>
  <si>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</si>
  <si>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</si>
  <si>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</si>
  <si>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</si>
  <si>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</si>
  <si>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</si>
  <si>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</si>
  <si>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</si>
  <si>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</si>
  <si>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</si>
  <si>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</si>
  <si>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</si>
  <si>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</si>
  <si>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</si>
  <si>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</si>
  <si>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</si>
  <si>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</si>
  <si>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</si>
  <si>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</si>
  <si>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</si>
  <si>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</si>
  <si>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</si>
  <si>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</si>
  <si>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</si>
  <si>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</si>
  <si>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</si>
  <si>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</si>
  <si>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</si>
  <si>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</si>
  <si>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</si>
  <si>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</si>
  <si>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</si>
  <si>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</si>
  <si>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</si>
  <si>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</si>
  <si>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</si>
  <si>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</si>
  <si>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</si>
  <si>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</si>
  <si>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</si>
  <si>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</si>
  <si>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</si>
  <si>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</si>
  <si>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</si>
  <si>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</si>
  <si>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</si>
  <si>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</si>
  <si>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</si>
  <si>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</si>
  <si>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</si>
  <si>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</si>
  <si>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</si>
  <si>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</si>
  <si>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</si>
  <si>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</si>
  <si>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</si>
  <si>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</si>
  <si>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</si>
  <si>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</si>
  <si>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</si>
  <si>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</si>
  <si>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</si>
  <si>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</si>
  <si>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</si>
  <si>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</si>
  <si>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</si>
  <si>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</si>
  <si>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</si>
  <si>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</si>
  <si>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</si>
  <si>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</si>
  <si>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</si>
  <si>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</si>
  <si>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</si>
  <si>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</si>
  <si>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</si>
  <si>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</si>
  <si>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</si>
  <si>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</si>
  <si>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</si>
  <si>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</si>
  <si>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</si>
  <si>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</si>
  <si>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</si>
  <si>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</si>
  <si>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</si>
  <si>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</si>
  <si>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</si>
  <si>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</si>
  <si>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</si>
  <si>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</si>
  <si>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</si>
  <si>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</si>
  <si>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</si>
  <si>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</si>
  <si>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</si>
  <si>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</si>
  <si>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</si>
  <si>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</si>
  <si>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</si>
  <si>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</si>
  <si>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農業集落排水は、事業完了後20数年が経過した処理区から、まだ10年程度経過の処理区まで様々ですが、一部の施設については、すでに更新事業を実施しています。今後は、人口減少等により、使用料収入は減少傾向にあると見込まれ、大変厳しい経営状況にあることから、令和2年度から10カ年の中期経営計画である経営戦略を基本に、状況の変化にも対応しつつ、経費の節減を図り、安定的に持続可能な経営に努めます。</t>
    <rPh sb="66" eb="68">
      <t>ジギョウ</t>
    </rPh>
    <rPh sb="69" eb="71">
      <t>ジッシ</t>
    </rPh>
    <phoneticPr fontId="4"/>
  </si>
  <si>
    <t>　法適用後４年しか経過しておらず、①有形固定資産減価償却率は低い状況です。また、管渠については、法定耐用年数を超過したものが無いことから、②管渠老朽化率、③管渠改善化率は0%となっています。</t>
    <phoneticPr fontId="4"/>
  </si>
  <si>
    <t>　本市の下水道は、各事業（公共下水、特定環境保全公共下水、農業集落排水、漁業集落排水、合併処理浄化槽）を一体的に経営しており、経費の一部は按分等により算定して経営比較分析表を算出しています。また、平成30年度に地方公営企業法を適用しており、それ以前の数値は比較対象としていません。
　農業集落排水については、８処理区で事業を実施しており、全て完了しています。⑥汚水処理原価は、人口減少等により有収水量は減少したものの、委託料等経費の増加により前年度より増加しています。⑧水洗化率は前年と同程度となり、⑦施設利用率は人口減少等により減少しています。⑤経費回収率は、令和2年度に料金改定を実施したことにより、平均値、全国平均を上回っていますが、減少傾向にあり、一般会計からの繰入により、①経常収支比率は100％を若干超えている状況です。
　</t>
    <rPh sb="169" eb="170">
      <t>スベ</t>
    </rPh>
    <rPh sb="171" eb="173">
      <t>カンリョウ</t>
    </rPh>
    <rPh sb="188" eb="190">
      <t>ジンコウ</t>
    </rPh>
    <rPh sb="190" eb="192">
      <t>ゲンショウ</t>
    </rPh>
    <rPh sb="192" eb="193">
      <t>トウ</t>
    </rPh>
    <rPh sb="196" eb="200">
      <t>ユウシュウスイリョウ</t>
    </rPh>
    <rPh sb="201" eb="203">
      <t>ゲンショウ</t>
    </rPh>
    <rPh sb="209" eb="212">
      <t>イタクリョウ</t>
    </rPh>
    <rPh sb="212" eb="213">
      <t>トウ</t>
    </rPh>
    <rPh sb="213" eb="215">
      <t>ケイヒ</t>
    </rPh>
    <rPh sb="216" eb="218">
      <t>ゾウカ</t>
    </rPh>
    <rPh sb="222" eb="224">
      <t>ネンド</t>
    </rPh>
    <rPh sb="226" eb="228">
      <t>ゾウカ</t>
    </rPh>
    <rPh sb="240" eb="242">
      <t>ゼンネン</t>
    </rPh>
    <rPh sb="243" eb="246">
      <t>ドウテイド</t>
    </rPh>
    <rPh sb="257" eb="259">
      <t>ジンコウ</t>
    </rPh>
    <rPh sb="259" eb="260">
      <t>ゲン</t>
    </rPh>
    <rPh sb="260" eb="261">
      <t>ショウ</t>
    </rPh>
    <rPh sb="261" eb="262">
      <t>トウ</t>
    </rPh>
    <rPh sb="265" eb="267">
      <t>ゲンショウ</t>
    </rPh>
    <rPh sb="287" eb="289">
      <t>リョウキン</t>
    </rPh>
    <rPh sb="289" eb="291">
      <t>カイテイ</t>
    </rPh>
    <rPh sb="302" eb="305">
      <t>ヘイキンチ</t>
    </rPh>
    <rPh sb="306" eb="308">
      <t>ゼンコク</t>
    </rPh>
    <rPh sb="308" eb="310">
      <t>ヘイキン</t>
    </rPh>
    <rPh sb="320" eb="322">
      <t>ゲンショウ</t>
    </rPh>
    <rPh sb="322" eb="324">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</si>
</sst>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A2-4B87-B817-93465865E07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0.01</c:v>
                </c:pt>
                <c:pt idx="2">
                  <c:v>0.02</c:v>
                </c:pt>
                <c:pt idx="3">
                  <c:v>0.25</c:v>
                </c:pt>
                <c:pt idx="4">
                  <c:v>0.05</c:v>
                </c:pt>
              </c:numCache>
            </c:numRef>
          </c:val>
          <c:smooth val="0"/>
          <c:extLst>
            <c:ext xmlns:c16="http://schemas.microsoft.com/office/drawing/2014/chart" uri="{C3380CC4-5D6E-409C-BE32-E72D297353CC}">
              <c16:uniqueId val="{00000001-F5A2-4B87-B817-93465865E07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60.69</c:v>
                </c:pt>
                <c:pt idx="2">
                  <c:v>57.83</c:v>
                </c:pt>
                <c:pt idx="3">
                  <c:v>57.23</c:v>
                </c:pt>
                <c:pt idx="4">
                  <c:v>54.6</c:v>
                </c:pt>
              </c:numCache>
            </c:numRef>
          </c:val>
          <c:extLst>
            <c:ext xmlns:c16="http://schemas.microsoft.com/office/drawing/2014/chart" uri="{C3380CC4-5D6E-409C-BE32-E72D297353CC}">
              <c16:uniqueId val="{00000000-96EF-498C-8F90-CB697C760E7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50.68</c:v>
                </c:pt>
                <c:pt idx="2">
                  <c:v>50.14</c:v>
                </c:pt>
                <c:pt idx="3">
                  <c:v>54.83</c:v>
                </c:pt>
                <c:pt idx="4">
                  <c:v>66.53</c:v>
                </c:pt>
              </c:numCache>
            </c:numRef>
          </c:val>
          <c:smooth val="0"/>
          <c:extLst>
            <c:ext xmlns:c16="http://schemas.microsoft.com/office/drawing/2014/chart" uri="{C3380CC4-5D6E-409C-BE32-E72D297353CC}">
              <c16:uniqueId val="{00000001-96EF-498C-8F90-CB697C760E7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80.34</c:v>
                </c:pt>
                <c:pt idx="2">
                  <c:v>80.64</c:v>
                </c:pt>
                <c:pt idx="3">
                  <c:v>81.77</c:v>
                </c:pt>
                <c:pt idx="4">
                  <c:v>82.42</c:v>
                </c:pt>
              </c:numCache>
            </c:numRef>
          </c:val>
          <c:extLst>
            <c:ext xmlns:c16="http://schemas.microsoft.com/office/drawing/2014/chart" uri="{C3380CC4-5D6E-409C-BE32-E72D297353CC}">
              <c16:uniqueId val="{00000000-A898-4B21-A9C5-318FC7FE663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84.86</c:v>
                </c:pt>
                <c:pt idx="2">
                  <c:v>84.98</c:v>
                </c:pt>
                <c:pt idx="3">
                  <c:v>84.7</c:v>
                </c:pt>
                <c:pt idx="4">
                  <c:v>84.67</c:v>
                </c:pt>
              </c:numCache>
            </c:numRef>
          </c:val>
          <c:smooth val="0"/>
          <c:extLst>
            <c:ext xmlns:c16="http://schemas.microsoft.com/office/drawing/2014/chart" uri="{C3380CC4-5D6E-409C-BE32-E72D297353CC}">
              <c16:uniqueId val="{00000001-A898-4B21-A9C5-318FC7FE663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100.25</c:v>
                </c:pt>
                <c:pt idx="2">
                  <c:v>116.38</c:v>
                </c:pt>
                <c:pt idx="3">
                  <c:v>118.62</c:v>
                </c:pt>
                <c:pt idx="4">
                  <c:v>118.86</c:v>
                </c:pt>
              </c:numCache>
            </c:numRef>
          </c:val>
          <c:extLst>
            <c:ext xmlns:c16="http://schemas.microsoft.com/office/drawing/2014/chart" uri="{C3380CC4-5D6E-409C-BE32-E72D297353CC}">
              <c16:uniqueId val="{00000000-FDE9-4C0D-9C41-D47AD95522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101.77</c:v>
                </c:pt>
                <c:pt idx="2">
                  <c:v>103.6</c:v>
                </c:pt>
                <c:pt idx="3">
                  <c:v>106.37</c:v>
                </c:pt>
                <c:pt idx="4">
                  <c:v>106.07</c:v>
                </c:pt>
              </c:numCache>
            </c:numRef>
          </c:val>
          <c:smooth val="0"/>
          <c:extLst>
            <c:ext xmlns:c16="http://schemas.microsoft.com/office/drawing/2014/chart" uri="{C3380CC4-5D6E-409C-BE32-E72D297353CC}">
              <c16:uniqueId val="{00000001-FDE9-4C0D-9C41-D47AD95522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5.43</c:v>
                </c:pt>
                <c:pt idx="2">
                  <c:v>9.5500000000000007</c:v>
                </c:pt>
                <c:pt idx="3">
                  <c:v>13.04</c:v>
                </c:pt>
                <c:pt idx="4">
                  <c:v>16.32</c:v>
                </c:pt>
              </c:numCache>
            </c:numRef>
          </c:val>
          <c:extLst>
            <c:ext xmlns:c16="http://schemas.microsoft.com/office/drawing/2014/chart" uri="{C3380CC4-5D6E-409C-BE32-E72D297353CC}">
              <c16:uniqueId val="{00000000-2FB5-4AE9-80C2-AB592D800C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24.13</c:v>
                </c:pt>
                <c:pt idx="2">
                  <c:v>23.06</c:v>
                </c:pt>
                <c:pt idx="3">
                  <c:v>20.34</c:v>
                </c:pt>
                <c:pt idx="4">
                  <c:v>21.85</c:v>
                </c:pt>
              </c:numCache>
            </c:numRef>
          </c:val>
          <c:smooth val="0"/>
          <c:extLst>
            <c:ext xmlns:c16="http://schemas.microsoft.com/office/drawing/2014/chart" uri="{C3380CC4-5D6E-409C-BE32-E72D297353CC}">
              <c16:uniqueId val="{00000001-2FB5-4AE9-80C2-AB592D800C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15A-4494-8A4C-9C86B3280B3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C15A-4494-8A4C-9C86B3280B3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2099.59</c:v>
                </c:pt>
                <c:pt idx="2">
                  <c:v>1910.87</c:v>
                </c:pt>
                <c:pt idx="3">
                  <c:v>1646.18</c:v>
                </c:pt>
                <c:pt idx="4">
                  <c:v>1575.67</c:v>
                </c:pt>
              </c:numCache>
            </c:numRef>
          </c:val>
          <c:extLst>
            <c:ext xmlns:c16="http://schemas.microsoft.com/office/drawing/2014/chart" uri="{C3380CC4-5D6E-409C-BE32-E72D297353CC}">
              <c16:uniqueId val="{00000000-B260-45FD-A575-99EC21F52B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227.4</c:v>
                </c:pt>
                <c:pt idx="2">
                  <c:v>193.99</c:v>
                </c:pt>
                <c:pt idx="3">
                  <c:v>139.02000000000001</c:v>
                </c:pt>
                <c:pt idx="4">
                  <c:v>132.04</c:v>
                </c:pt>
              </c:numCache>
            </c:numRef>
          </c:val>
          <c:smooth val="0"/>
          <c:extLst>
            <c:ext xmlns:c16="http://schemas.microsoft.com/office/drawing/2014/chart" uri="{C3380CC4-5D6E-409C-BE32-E72D297353CC}">
              <c16:uniqueId val="{00000001-B260-45FD-A575-99EC21F52B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19.899999999999999</c:v>
                </c:pt>
                <c:pt idx="2">
                  <c:v>18.420000000000002</c:v>
                </c:pt>
                <c:pt idx="3">
                  <c:v>37.69</c:v>
                </c:pt>
                <c:pt idx="4">
                  <c:v>58.87</c:v>
                </c:pt>
              </c:numCache>
            </c:numRef>
          </c:val>
          <c:extLst>
            <c:ext xmlns:c16="http://schemas.microsoft.com/office/drawing/2014/chart" uri="{C3380CC4-5D6E-409C-BE32-E72D297353CC}">
              <c16:uniqueId val="{00000000-A3DA-42C3-B39E-7BA1E740BC2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29.54</c:v>
                </c:pt>
                <c:pt idx="2">
                  <c:v>26.99</c:v>
                </c:pt>
                <c:pt idx="3">
                  <c:v>29.13</c:v>
                </c:pt>
                <c:pt idx="4">
                  <c:v>35.69</c:v>
                </c:pt>
              </c:numCache>
            </c:numRef>
          </c:val>
          <c:smooth val="0"/>
          <c:extLst>
            <c:ext xmlns:c16="http://schemas.microsoft.com/office/drawing/2014/chart" uri="{C3380CC4-5D6E-409C-BE32-E72D297353CC}">
              <c16:uniqueId val="{00000001-A3DA-42C3-B39E-7BA1E740BC2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1714.04</c:v>
                </c:pt>
                <c:pt idx="2">
                  <c:v>4345.25</c:v>
                </c:pt>
                <c:pt idx="3">
                  <c:v>3788.97</c:v>
                </c:pt>
                <c:pt idx="4">
                  <c:v>3787.53</c:v>
                </c:pt>
              </c:numCache>
            </c:numRef>
          </c:val>
          <c:extLst>
            <c:ext xmlns:c16="http://schemas.microsoft.com/office/drawing/2014/chart" uri="{C3380CC4-5D6E-409C-BE32-E72D297353CC}">
              <c16:uniqueId val="{00000000-6D9B-4153-9CE5-FE060EEC0C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789.46</c:v>
                </c:pt>
                <c:pt idx="2">
                  <c:v>826.83</c:v>
                </c:pt>
                <c:pt idx="3">
                  <c:v>867.83</c:v>
                </c:pt>
                <c:pt idx="4">
                  <c:v>791.76</c:v>
                </c:pt>
              </c:numCache>
            </c:numRef>
          </c:val>
          <c:smooth val="0"/>
          <c:extLst>
            <c:ext xmlns:c16="http://schemas.microsoft.com/office/drawing/2014/chart" uri="{C3380CC4-5D6E-409C-BE32-E72D297353CC}">
              <c16:uniqueId val="{00000001-6D9B-4153-9CE5-FE060EEC0C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47.37</c:v>
                </c:pt>
                <c:pt idx="2">
                  <c:v>38.619999999999997</c:v>
                </c:pt>
                <c:pt idx="3">
                  <c:v>78.489999999999995</c:v>
                </c:pt>
                <c:pt idx="4">
                  <c:v>68.41</c:v>
                </c:pt>
              </c:numCache>
            </c:numRef>
          </c:val>
          <c:extLst>
            <c:ext xmlns:c16="http://schemas.microsoft.com/office/drawing/2014/chart" uri="{C3380CC4-5D6E-409C-BE32-E72D297353CC}">
              <c16:uniqueId val="{00000000-A556-448C-8E28-63706897D2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57.77</c:v>
                </c:pt>
                <c:pt idx="2">
                  <c:v>57.31</c:v>
                </c:pt>
                <c:pt idx="3">
                  <c:v>57.08</c:v>
                </c:pt>
                <c:pt idx="4">
                  <c:v>56.26</c:v>
                </c:pt>
              </c:numCache>
            </c:numRef>
          </c:val>
          <c:smooth val="0"/>
          <c:extLst>
            <c:ext xmlns:c16="http://schemas.microsoft.com/office/drawing/2014/chart" uri="{C3380CC4-5D6E-409C-BE32-E72D297353CC}">
              <c16:uniqueId val="{00000001-A556-448C-8E28-63706897D2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283.89999999999998</c:v>
                </c:pt>
                <c:pt idx="2">
                  <c:v>347.6</c:v>
                </c:pt>
                <c:pt idx="3">
                  <c:v>186.22</c:v>
                </c:pt>
                <c:pt idx="4">
                  <c:v>216.94</c:v>
                </c:pt>
              </c:numCache>
            </c:numRef>
          </c:val>
          <c:extLst>
            <c:ext xmlns:c16="http://schemas.microsoft.com/office/drawing/2014/chart" uri="{C3380CC4-5D6E-409C-BE32-E72D297353CC}">
              <c16:uniqueId val="{00000000-A156-46ED-AA90-EC0F594A8FB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A156-46ED-AA90-EC0F594A8FB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F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京都府　舞鶴市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79499</v>
      </c>
      <c r="AM8" s="45"/>
      <c r="AN8" s="45"/>
      <c r="AO8" s="45"/>
      <c r="AP8" s="45"/>
      <c r="AQ8" s="45"/>
      <c r="AR8" s="45"/>
      <c r="AS8" s="45"/>
      <c r="AT8" s="46">
        <f>データ!T6</f>
        <v>342.13</v>
      </c>
      <c r="AU8" s="46"/>
      <c r="AV8" s="46"/>
      <c r="AW8" s="46"/>
      <c r="AX8" s="46"/>
      <c r="AY8" s="46"/>
      <c r="AZ8" s="46"/>
      <c r="BA8" s="46"/>
      <c r="BB8" s="46">
        <f>データ!U6</f>
        <v>232.36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54.69</v>
      </c>
      <c r="J10" s="46"/>
      <c r="K10" s="46"/>
      <c r="L10" s="46"/>
      <c r="M10" s="46"/>
      <c r="N10" s="46"/>
      <c r="O10" s="46"/>
      <c r="P10" s="46">
        <f>データ!P6</f>
        <v>2.2599999999999998</v>
      </c>
      <c r="Q10" s="46"/>
      <c r="R10" s="46"/>
      <c r="S10" s="46"/>
      <c r="T10" s="46"/>
      <c r="U10" s="46"/>
      <c r="V10" s="46"/>
      <c r="W10" s="46">
        <f>データ!Q6</f>
        <v>91.93</v>
      </c>
      <c r="X10" s="46"/>
      <c r="Y10" s="46"/>
      <c r="Z10" s="46"/>
      <c r="AA10" s="46"/>
      <c r="AB10" s="46"/>
      <c r="AC10" s="46"/>
      <c r="AD10" s="45">
        <f>データ!R6</f>
        <v>3064</v>
      </c>
      <c r="AE10" s="45"/>
      <c r="AF10" s="45"/>
      <c r="AG10" s="45"/>
      <c r="AH10" s="45"/>
      <c r="AI10" s="45"/>
      <c r="AJ10" s="45"/>
      <c r="AK10" s="2"/>
      <c r="AL10" s="45">
        <f>データ!V6</f>
        <v>1769</v>
      </c>
      <c r="AM10" s="45"/>
      <c r="AN10" s="45"/>
      <c r="AO10" s="45"/>
      <c r="AP10" s="45"/>
      <c r="AQ10" s="45"/>
      <c r="AR10" s="45"/>
      <c r="AS10" s="45"/>
      <c r="AT10" s="46">
        <f>データ!W6</f>
        <v>1.1499999999999999</v>
      </c>
      <c r="AU10" s="46"/>
      <c r="AV10" s="46"/>
      <c r="AW10" s="46"/>
      <c r="AX10" s="46"/>
      <c r="AY10" s="46"/>
      <c r="AZ10" s="46"/>
      <c r="BA10" s="46"/>
      <c r="BB10" s="46">
        <f>データ!X6</f>
        <v>1538.26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114</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B6oZ1RmbIs6kbJcg153pJ1jETPk3hk7Xq31Si8cP6GExf29jO8rm7cKRb7Y16ck51MkxtfUhtjJiLg3JduqKDQ==" saltValue="o9/pqsBDwXrHoZPtmoIqW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262021</v>
      </c>
      <c r="D6" s="19">
        <f t="shared" si="3"/>
        <v>46</v>
      </c>
      <c r="E6" s="19">
        <f t="shared" si="3"/>
        <v>17</v>
      </c>
      <c r="F6" s="19">
        <f t="shared" si="3"/>
        <v>5</v>
      </c>
      <c r="G6" s="19">
        <f t="shared" si="3"/>
        <v>0</v>
      </c>
      <c r="H6" s="19" t="str">
        <f t="shared" si="3"/>
        <v>京都府　舞鶴市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54.69</v>
      </c>
      <c r="P6" s="20">
        <f t="shared" si="3"/>
        <v>2.2599999999999998</v>
      </c>
      <c r="Q6" s="20">
        <f t="shared" si="3"/>
        <v>91.93</v>
      </c>
      <c r="R6" s="20">
        <f t="shared" si="3"/>
        <v>3064</v>
      </c>
      <c r="S6" s="20">
        <f t="shared" si="3"/>
        <v>79499</v>
      </c>
      <c r="T6" s="20">
        <f t="shared" si="3"/>
        <v>342.13</v>
      </c>
      <c r="U6" s="20">
        <f t="shared" si="3"/>
        <v>232.36</v>
      </c>
      <c r="V6" s="20">
        <f t="shared" si="3"/>
        <v>1769</v>
      </c>
      <c r="W6" s="20">
        <f t="shared" si="3"/>
        <v>1.1499999999999999</v>
      </c>
      <c r="X6" s="20">
        <f t="shared" si="3"/>
        <v>1538.26</v>
      </c>
      <c r="Y6" s="21" t="str">
        <f>IF(Y7="",NA(),Y7)</f>
        <v>-</v>
      </c>
      <c r="Z6" s="21">
        <f t="shared" ref="Z6:AH6" si="4">IF(Z7="",NA(),Z7)</f>
        <v>100.25</v>
      </c>
      <c r="AA6" s="21">
        <f t="shared" si="4"/>
        <v>116.38</v>
      </c>
      <c r="AB6" s="21">
        <f t="shared" si="4"/>
        <v>118.62</v>
      </c>
      <c r="AC6" s="21">
        <f t="shared" si="4"/>
        <v>118.86</v>
      </c>
      <c r="AD6" s="21" t="str">
        <f t="shared" si="4"/>
        <v>-</v>
      </c>
      <c r="AE6" s="21">
        <f t="shared" si="4"/>
        <v>101.77</v>
      </c>
      <c r="AF6" s="21">
        <f t="shared" si="4"/>
        <v>103.6</v>
      </c>
      <c r="AG6" s="21">
        <f t="shared" si="4"/>
        <v>106.37</v>
      </c>
      <c r="AH6" s="21">
        <f t="shared" si="4"/>
        <v>106.07</v>
      </c>
      <c r="AI6" s="20" t="str">
        <f>IF(AI7="","",IF(AI7="-","【-】","【"&amp;SUBSTITUTE(TEXT(AI7,"#,##0.00"),"-","△")&amp;"】"))</f>
        <v>【104.16】</v>
      </c>
      <c r="AJ6" s="21" t="str">
        <f>IF(AJ7="",NA(),AJ7)</f>
        <v>-</v>
      </c>
      <c r="AK6" s="21">
        <f t="shared" ref="AK6:AS6" si="5">IF(AK7="",NA(),AK7)</f>
        <v>2099.59</v>
      </c>
      <c r="AL6" s="21">
        <f t="shared" si="5"/>
        <v>1910.87</v>
      </c>
      <c r="AM6" s="21">
        <f t="shared" si="5"/>
        <v>1646.18</v>
      </c>
      <c r="AN6" s="21">
        <f t="shared" si="5"/>
        <v>1575.67</v>
      </c>
      <c r="AO6" s="21" t="str">
        <f t="shared" si="5"/>
        <v>-</v>
      </c>
      <c r="AP6" s="21">
        <f t="shared" si="5"/>
        <v>227.4</v>
      </c>
      <c r="AQ6" s="21">
        <f t="shared" si="5"/>
        <v>193.99</v>
      </c>
      <c r="AR6" s="21">
        <f t="shared" si="5"/>
        <v>139.02000000000001</v>
      </c>
      <c r="AS6" s="21">
        <f t="shared" si="5"/>
        <v>132.04</v>
      </c>
      <c r="AT6" s="20" t="str">
        <f>IF(AT7="","",IF(AT7="-","【-】","【"&amp;SUBSTITUTE(TEXT(AT7,"#,##0.00"),"-","△")&amp;"】"))</f>
        <v>【128.23】</v>
      </c>
      <c r="AU6" s="21" t="str">
        <f>IF(AU7="",NA(),AU7)</f>
        <v>-</v>
      </c>
      <c r="AV6" s="21">
        <f t="shared" ref="AV6:BD6" si="6">IF(AV7="",NA(),AV7)</f>
        <v>19.899999999999999</v>
      </c>
      <c r="AW6" s="21">
        <f t="shared" si="6"/>
        <v>18.420000000000002</v>
      </c>
      <c r="AX6" s="21">
        <f t="shared" si="6"/>
        <v>37.69</v>
      </c>
      <c r="AY6" s="21">
        <f t="shared" si="6"/>
        <v>58.87</v>
      </c>
      <c r="AZ6" s="21" t="str">
        <f t="shared" si="6"/>
        <v>-</v>
      </c>
      <c r="BA6" s="21">
        <f t="shared" si="6"/>
        <v>29.54</v>
      </c>
      <c r="BB6" s="21">
        <f t="shared" si="6"/>
        <v>26.99</v>
      </c>
      <c r="BC6" s="21">
        <f t="shared" si="6"/>
        <v>29.13</v>
      </c>
      <c r="BD6" s="21">
        <f t="shared" si="6"/>
        <v>35.69</v>
      </c>
      <c r="BE6" s="20" t="str">
        <f>IF(BE7="","",IF(BE7="-","【-】","【"&amp;SUBSTITUTE(TEXT(BE7,"#,##0.00"),"-","△")&amp;"】"))</f>
        <v>【34.77】</v>
      </c>
      <c r="BF6" s="21" t="str">
        <f>IF(BF7="",NA(),BF7)</f>
        <v>-</v>
      </c>
      <c r="BG6" s="21">
        <f t="shared" ref="BG6:BO6" si="7">IF(BG7="",NA(),BG7)</f>
        <v>1714.04</v>
      </c>
      <c r="BH6" s="21">
        <f t="shared" si="7"/>
        <v>4345.25</v>
      </c>
      <c r="BI6" s="21">
        <f t="shared" si="7"/>
        <v>3788.97</v>
      </c>
      <c r="BJ6" s="21">
        <f t="shared" si="7"/>
        <v>3787.53</v>
      </c>
      <c r="BK6" s="21" t="str">
        <f t="shared" si="7"/>
        <v>-</v>
      </c>
      <c r="BL6" s="21">
        <f t="shared" si="7"/>
        <v>789.46</v>
      </c>
      <c r="BM6" s="21">
        <f t="shared" si="7"/>
        <v>826.83</v>
      </c>
      <c r="BN6" s="21">
        <f t="shared" si="7"/>
        <v>867.83</v>
      </c>
      <c r="BO6" s="21">
        <f t="shared" si="7"/>
        <v>791.76</v>
      </c>
      <c r="BP6" s="20" t="str">
        <f>IF(BP7="","",IF(BP7="-","【-】","【"&amp;SUBSTITUTE(TEXT(BP7,"#,##0.00"),"-","△")&amp;"】"))</f>
        <v>【786.37】</v>
      </c>
      <c r="BQ6" s="21" t="str">
        <f>IF(BQ7="",NA(),BQ7)</f>
        <v>-</v>
      </c>
      <c r="BR6" s="21">
        <f t="shared" ref="BR6:BZ6" si="8">IF(BR7="",NA(),BR7)</f>
        <v>47.37</v>
      </c>
      <c r="BS6" s="21">
        <f t="shared" si="8"/>
        <v>38.619999999999997</v>
      </c>
      <c r="BT6" s="21">
        <f t="shared" si="8"/>
        <v>78.489999999999995</v>
      </c>
      <c r="BU6" s="21">
        <f t="shared" si="8"/>
        <v>68.41</v>
      </c>
      <c r="BV6" s="21" t="str">
        <f t="shared" si="8"/>
        <v>-</v>
      </c>
      <c r="BW6" s="21">
        <f t="shared" si="8"/>
        <v>57.77</v>
      </c>
      <c r="BX6" s="21">
        <f t="shared" si="8"/>
        <v>57.31</v>
      </c>
      <c r="BY6" s="21">
        <f t="shared" si="8"/>
        <v>57.08</v>
      </c>
      <c r="BZ6" s="21">
        <f t="shared" si="8"/>
        <v>56.26</v>
      </c>
      <c r="CA6" s="20" t="str">
        <f>IF(CA7="","",IF(CA7="-","【-】","【"&amp;SUBSTITUTE(TEXT(CA7,"#,##0.00"),"-","△")&amp;"】"))</f>
        <v>【60.65】</v>
      </c>
      <c r="CB6" s="21" t="str">
        <f>IF(CB7="",NA(),CB7)</f>
        <v>-</v>
      </c>
      <c r="CC6" s="21">
        <f t="shared" ref="CC6:CK6" si="9">IF(CC7="",NA(),CC7)</f>
        <v>283.89999999999998</v>
      </c>
      <c r="CD6" s="21">
        <f t="shared" si="9"/>
        <v>347.6</v>
      </c>
      <c r="CE6" s="21">
        <f t="shared" si="9"/>
        <v>186.22</v>
      </c>
      <c r="CF6" s="21">
        <f t="shared" si="9"/>
        <v>216.94</v>
      </c>
      <c r="CG6" s="21" t="str">
        <f t="shared" si="9"/>
        <v>-</v>
      </c>
      <c r="CH6" s="21">
        <f t="shared" si="9"/>
        <v>274.35000000000002</v>
      </c>
      <c r="CI6" s="21">
        <f t="shared" si="9"/>
        <v>273.52</v>
      </c>
      <c r="CJ6" s="21">
        <f t="shared" si="9"/>
        <v>274.99</v>
      </c>
      <c r="CK6" s="21">
        <f t="shared" si="9"/>
        <v>282.08999999999997</v>
      </c>
      <c r="CL6" s="20" t="str">
        <f>IF(CL7="","",IF(CL7="-","【-】","【"&amp;SUBSTITUTE(TEXT(CL7,"#,##0.00"),"-","△")&amp;"】"))</f>
        <v>【256.97】</v>
      </c>
      <c r="CM6" s="21" t="str">
        <f>IF(CM7="",NA(),CM7)</f>
        <v>-</v>
      </c>
      <c r="CN6" s="21">
        <f t="shared" ref="CN6:CV6" si="10">IF(CN7="",NA(),CN7)</f>
        <v>60.69</v>
      </c>
      <c r="CO6" s="21">
        <f t="shared" si="10"/>
        <v>57.83</v>
      </c>
      <c r="CP6" s="21">
        <f t="shared" si="10"/>
        <v>57.23</v>
      </c>
      <c r="CQ6" s="21">
        <f t="shared" si="10"/>
        <v>54.6</v>
      </c>
      <c r="CR6" s="21" t="str">
        <f t="shared" si="10"/>
        <v>-</v>
      </c>
      <c r="CS6" s="21">
        <f t="shared" si="10"/>
        <v>50.68</v>
      </c>
      <c r="CT6" s="21">
        <f t="shared" si="10"/>
        <v>50.14</v>
      </c>
      <c r="CU6" s="21">
        <f t="shared" si="10"/>
        <v>54.83</v>
      </c>
      <c r="CV6" s="21">
        <f t="shared" si="10"/>
        <v>66.53</v>
      </c>
      <c r="CW6" s="20" t="str">
        <f>IF(CW7="","",IF(CW7="-","【-】","【"&amp;SUBSTITUTE(TEXT(CW7,"#,##0.00"),"-","△")&amp;"】"))</f>
        <v>【61.14】</v>
      </c>
      <c r="CX6" s="21" t="str">
        <f>IF(CX7="",NA(),CX7)</f>
        <v>-</v>
      </c>
      <c r="CY6" s="21">
        <f t="shared" ref="CY6:DG6" si="11">IF(CY7="",NA(),CY7)</f>
        <v>80.34</v>
      </c>
      <c r="CZ6" s="21">
        <f t="shared" si="11"/>
        <v>80.64</v>
      </c>
      <c r="DA6" s="21">
        <f t="shared" si="11"/>
        <v>81.77</v>
      </c>
      <c r="DB6" s="21">
        <f t="shared" si="11"/>
        <v>82.42</v>
      </c>
      <c r="DC6" s="21" t="str">
        <f t="shared" si="11"/>
        <v>-</v>
      </c>
      <c r="DD6" s="21">
        <f t="shared" si="11"/>
        <v>84.86</v>
      </c>
      <c r="DE6" s="21">
        <f t="shared" si="11"/>
        <v>84.98</v>
      </c>
      <c r="DF6" s="21">
        <f t="shared" si="11"/>
        <v>84.7</v>
      </c>
      <c r="DG6" s="21">
        <f t="shared" si="11"/>
        <v>84.67</v>
      </c>
      <c r="DH6" s="20" t="str">
        <f>IF(DH7="","",IF(DH7="-","【-】","【"&amp;SUBSTITUTE(TEXT(DH7,"#,##0.00"),"-","△")&amp;"】"))</f>
        <v>【86.91】</v>
      </c>
      <c r="DI6" s="21" t="str">
        <f>IF(DI7="",NA(),DI7)</f>
        <v>-</v>
      </c>
      <c r="DJ6" s="21">
        <f t="shared" ref="DJ6:DR6" si="12">IF(DJ7="",NA(),DJ7)</f>
        <v>5.43</v>
      </c>
      <c r="DK6" s="21">
        <f t="shared" si="12"/>
        <v>9.5500000000000007</v>
      </c>
      <c r="DL6" s="21">
        <f t="shared" si="12"/>
        <v>13.04</v>
      </c>
      <c r="DM6" s="21">
        <f t="shared" si="12"/>
        <v>16.32</v>
      </c>
      <c r="DN6" s="21" t="str">
        <f t="shared" si="12"/>
        <v>-</v>
      </c>
      <c r="DO6" s="21">
        <f t="shared" si="12"/>
        <v>24.13</v>
      </c>
      <c r="DP6" s="21">
        <f t="shared" si="12"/>
        <v>23.06</v>
      </c>
      <c r="DQ6" s="21">
        <f t="shared" si="12"/>
        <v>20.34</v>
      </c>
      <c r="DR6" s="21">
        <f t="shared" si="12"/>
        <v>21.85</v>
      </c>
      <c r="DS6" s="20" t="str">
        <f>IF(DS7="","",IF(DS7="-","【-】","【"&amp;SUBSTITUTE(TEXT(DS7,"#,##0.00"),"-","△")&amp;"】"))</f>
        <v>【24.95】</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0.01</v>
      </c>
      <c r="EL6" s="21">
        <f t="shared" si="14"/>
        <v>0.02</v>
      </c>
      <c r="EM6" s="21">
        <f t="shared" si="14"/>
        <v>0.25</v>
      </c>
      <c r="EN6" s="21">
        <f t="shared" si="14"/>
        <v>0.05</v>
      </c>
      <c r="EO6" s="20" t="str">
        <f>IF(EO7="","",IF(EO7="-","【-】","【"&amp;SUBSTITUTE(TEXT(EO7,"#,##0.00"),"-","△")&amp;"】"))</f>
        <v>【0.03】</v>
      </c>
    </row>
    <row r="7" spans="1:148" s="22" customFormat="1" x14ac:dyDescent="0.15">
      <c r="A7" s="14"/>
      <c r="B7" s="23">
        <v>2021</v>
      </c>
      <c r="C7" s="23">
        <v>262021</v>
      </c>
      <c r="D7" s="23">
        <v>46</v>
      </c>
      <c r="E7" s="23">
        <v>17</v>
      </c>
      <c r="F7" s="23">
        <v>5</v>
      </c>
      <c r="G7" s="23">
        <v>0</v>
      </c>
      <c r="H7" s="23" t="s">
        <v>96</v>
      </c>
      <c r="I7" s="23" t="s">
        <v>97</v>
      </c>
      <c r="J7" s="23" t="s">
        <v>98</v>
      </c>
      <c r="K7" s="23" t="s">
        <v>99</v>
      </c>
      <c r="L7" s="23" t="s">
        <v>100</v>
      </c>
      <c r="M7" s="23" t="s">
        <v>101</v>
      </c>
      <c r="N7" s="24" t="s">
        <v>102</v>
      </c>
      <c r="O7" s="24">
        <v>54.69</v>
      </c>
      <c r="P7" s="24">
        <v>2.2599999999999998</v>
      </c>
      <c r="Q7" s="24">
        <v>91.93</v>
      </c>
      <c r="R7" s="24">
        <v>3064</v>
      </c>
      <c r="S7" s="24">
        <v>79499</v>
      </c>
      <c r="T7" s="24">
        <v>342.13</v>
      </c>
      <c r="U7" s="24">
        <v>232.36</v>
      </c>
      <c r="V7" s="24">
        <v>1769</v>
      </c>
      <c r="W7" s="24">
        <v>1.1499999999999999</v>
      </c>
      <c r="X7" s="24">
        <v>1538.26</v>
      </c>
      <c r="Y7" s="24" t="s">
        <v>102</v>
      </c>
      <c r="Z7" s="24">
        <v>100.25</v>
      </c>
      <c r="AA7" s="24">
        <v>116.38</v>
      </c>
      <c r="AB7" s="24">
        <v>118.62</v>
      </c>
      <c r="AC7" s="24">
        <v>118.86</v>
      </c>
      <c r="AD7" s="24" t="s">
        <v>102</v>
      </c>
      <c r="AE7" s="24">
        <v>101.77</v>
      </c>
      <c r="AF7" s="24">
        <v>103.6</v>
      </c>
      <c r="AG7" s="24">
        <v>106.37</v>
      </c>
      <c r="AH7" s="24">
        <v>106.07</v>
      </c>
      <c r="AI7" s="24">
        <v>104.16</v>
      </c>
      <c r="AJ7" s="24" t="s">
        <v>102</v>
      </c>
      <c r="AK7" s="24">
        <v>2099.59</v>
      </c>
      <c r="AL7" s="24">
        <v>1910.87</v>
      </c>
      <c r="AM7" s="24">
        <v>1646.18</v>
      </c>
      <c r="AN7" s="24">
        <v>1575.67</v>
      </c>
      <c r="AO7" s="24" t="s">
        <v>102</v>
      </c>
      <c r="AP7" s="24">
        <v>227.4</v>
      </c>
      <c r="AQ7" s="24">
        <v>193.99</v>
      </c>
      <c r="AR7" s="24">
        <v>139.02000000000001</v>
      </c>
      <c r="AS7" s="24">
        <v>132.04</v>
      </c>
      <c r="AT7" s="24">
        <v>128.22999999999999</v>
      </c>
      <c r="AU7" s="24" t="s">
        <v>102</v>
      </c>
      <c r="AV7" s="24">
        <v>19.899999999999999</v>
      </c>
      <c r="AW7" s="24">
        <v>18.420000000000002</v>
      </c>
      <c r="AX7" s="24">
        <v>37.69</v>
      </c>
      <c r="AY7" s="24">
        <v>58.87</v>
      </c>
      <c r="AZ7" s="24" t="s">
        <v>102</v>
      </c>
      <c r="BA7" s="24">
        <v>29.54</v>
      </c>
      <c r="BB7" s="24">
        <v>26.99</v>
      </c>
      <c r="BC7" s="24">
        <v>29.13</v>
      </c>
      <c r="BD7" s="24">
        <v>35.69</v>
      </c>
      <c r="BE7" s="24">
        <v>34.770000000000003</v>
      </c>
      <c r="BF7" s="24" t="s">
        <v>102</v>
      </c>
      <c r="BG7" s="24">
        <v>1714.04</v>
      </c>
      <c r="BH7" s="24">
        <v>4345.25</v>
      </c>
      <c r="BI7" s="24">
        <v>3788.97</v>
      </c>
      <c r="BJ7" s="24">
        <v>3787.53</v>
      </c>
      <c r="BK7" s="24" t="s">
        <v>102</v>
      </c>
      <c r="BL7" s="24">
        <v>789.46</v>
      </c>
      <c r="BM7" s="24">
        <v>826.83</v>
      </c>
      <c r="BN7" s="24">
        <v>867.83</v>
      </c>
      <c r="BO7" s="24">
        <v>791.76</v>
      </c>
      <c r="BP7" s="24">
        <v>786.37</v>
      </c>
      <c r="BQ7" s="24" t="s">
        <v>102</v>
      </c>
      <c r="BR7" s="24">
        <v>47.37</v>
      </c>
      <c r="BS7" s="24">
        <v>38.619999999999997</v>
      </c>
      <c r="BT7" s="24">
        <v>78.489999999999995</v>
      </c>
      <c r="BU7" s="24">
        <v>68.41</v>
      </c>
      <c r="BV7" s="24" t="s">
        <v>102</v>
      </c>
      <c r="BW7" s="24">
        <v>57.77</v>
      </c>
      <c r="BX7" s="24">
        <v>57.31</v>
      </c>
      <c r="BY7" s="24">
        <v>57.08</v>
      </c>
      <c r="BZ7" s="24">
        <v>56.26</v>
      </c>
      <c r="CA7" s="24">
        <v>60.65</v>
      </c>
      <c r="CB7" s="24" t="s">
        <v>102</v>
      </c>
      <c r="CC7" s="24">
        <v>283.89999999999998</v>
      </c>
      <c r="CD7" s="24">
        <v>347.6</v>
      </c>
      <c r="CE7" s="24">
        <v>186.22</v>
      </c>
      <c r="CF7" s="24">
        <v>216.94</v>
      </c>
      <c r="CG7" s="24" t="s">
        <v>102</v>
      </c>
      <c r="CH7" s="24">
        <v>274.35000000000002</v>
      </c>
      <c r="CI7" s="24">
        <v>273.52</v>
      </c>
      <c r="CJ7" s="24">
        <v>274.99</v>
      </c>
      <c r="CK7" s="24">
        <v>282.08999999999997</v>
      </c>
      <c r="CL7" s="24">
        <v>256.97000000000003</v>
      </c>
      <c r="CM7" s="24" t="s">
        <v>102</v>
      </c>
      <c r="CN7" s="24">
        <v>60.69</v>
      </c>
      <c r="CO7" s="24">
        <v>57.83</v>
      </c>
      <c r="CP7" s="24">
        <v>57.23</v>
      </c>
      <c r="CQ7" s="24">
        <v>54.6</v>
      </c>
      <c r="CR7" s="24" t="s">
        <v>102</v>
      </c>
      <c r="CS7" s="24">
        <v>50.68</v>
      </c>
      <c r="CT7" s="24">
        <v>50.14</v>
      </c>
      <c r="CU7" s="24">
        <v>54.83</v>
      </c>
      <c r="CV7" s="24">
        <v>66.53</v>
      </c>
      <c r="CW7" s="24">
        <v>61.14</v>
      </c>
      <c r="CX7" s="24" t="s">
        <v>102</v>
      </c>
      <c r="CY7" s="24">
        <v>80.34</v>
      </c>
      <c r="CZ7" s="24">
        <v>80.64</v>
      </c>
      <c r="DA7" s="24">
        <v>81.77</v>
      </c>
      <c r="DB7" s="24">
        <v>82.42</v>
      </c>
      <c r="DC7" s="24" t="s">
        <v>102</v>
      </c>
      <c r="DD7" s="24">
        <v>84.86</v>
      </c>
      <c r="DE7" s="24">
        <v>84.98</v>
      </c>
      <c r="DF7" s="24">
        <v>84.7</v>
      </c>
      <c r="DG7" s="24">
        <v>84.67</v>
      </c>
      <c r="DH7" s="24">
        <v>86.91</v>
      </c>
      <c r="DI7" s="24" t="s">
        <v>102</v>
      </c>
      <c r="DJ7" s="24">
        <v>5.43</v>
      </c>
      <c r="DK7" s="24">
        <v>9.5500000000000007</v>
      </c>
      <c r="DL7" s="24">
        <v>13.04</v>
      </c>
      <c r="DM7" s="24">
        <v>16.32</v>
      </c>
      <c r="DN7" s="24" t="s">
        <v>102</v>
      </c>
      <c r="DO7" s="24">
        <v>24.13</v>
      </c>
      <c r="DP7" s="24">
        <v>23.06</v>
      </c>
      <c r="DQ7" s="24">
        <v>20.34</v>
      </c>
      <c r="DR7" s="24">
        <v>21.85</v>
      </c>
      <c r="DS7" s="24">
        <v>24.95</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0.01</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nec-setup</cp:lastModifiedBy>
  <cp:lastPrinted>2023-01-26T04:54:12Z</cp:lastPrinted>
  <dcterms:created xsi:type="dcterms:W3CDTF">2022-12-01T01:35:54Z</dcterms:created>
  <dcterms:modified xsi:type="dcterms:W3CDTF">2023-02-07T05:56:10Z</dcterms:modified>
  <cp:category/>
</cp:coreProperties>
</file>