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03 舞鶴市\"/>
    </mc:Choice>
  </mc:AlternateContent>
  <xr:revisionPtr revIDLastSave="0" documentId="13_ncr:1_{756D807B-9993-4918-A060-3BE7F2319192}" xr6:coauthVersionLast="36" xr6:coauthVersionMax="36" xr10:uidLastSave="{00000000-0000-0000-0000-000000000000}"/>
  <workbookProtection workbookAlgorithmName="SHA-512" workbookHashValue="UDzmUQP9TO2SjOS6u4jt5H7bZo2mRWTIQWUT7bW/bbPdKmha9J/ss+pNU0oNkqGN3MljEqf/1qcuxSUBpk660Q==" workbookSaltValue="09EupqyY7STDzlVfWuWRo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W10" i="4"/>
  <c r="I10" i="4"/>
  <c r="B10" i="4"/>
  <c r="BB8" i="4"/>
  <c r="AT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<sst xmlns="http://schemas.openxmlformats.org/spreadsheetml/2006/main" count="228" uniqueCount="114">
  <si>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</si>
  <si>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</si>
  <si>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</si>
  <si>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</si>
  <si>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</si>
  <si>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</si>
  <si>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</si>
  <si>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</si>
  <si>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</si>
  <si>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</si>
  <si>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</si>
  <si>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</si>
  <si>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</si>
  <si>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</si>
  <si>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</si>
  <si>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</si>
  <si>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</si>
  <si>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</si>
  <si>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</si>
  <si>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</si>
  <si>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</si>
  <si>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</si>
  <si>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</si>
  <si>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</si>
  <si>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</si>
  <si>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</si>
  <si>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</si>
  <si>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</si>
  <si>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</si>
  <si>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</si>
  <si>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</si>
  <si>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</si>
  <si>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</si>
  <si>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</si>
  <si>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</si>
  <si>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</si>
  <si>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</si>
  <si>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</si>
  <si>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</si>
  <si>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</si>
  <si>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</si>
  <si>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</si>
  <si>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</si>
  <si>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</si>
  <si>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</si>
  <si>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</si>
  <si>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</si>
  <si>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</si>
  <si>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</si>
  <si>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</si>
  <si>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</si>
  <si>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</si>
  <si>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</si>
  <si>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</si>
  <si>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</si>
  <si>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</si>
  <si>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</si>
  <si>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</si>
  <si>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</si>
  <si>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</si>
  <si>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</si>
  <si>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</si>
  <si>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</si>
  <si>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</si>
  <si>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</si>
  <si>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</si>
  <si>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</si>
  <si>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</si>
  <si>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</si>
  <si>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</si>
  <si>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</si>
  <si>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</si>
  <si>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</si>
  <si>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</si>
  <si>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</si>
  <si>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</si>
  <si>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</si>
  <si>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</si>
  <si>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</si>
  <si>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</si>
  <si>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</si>
  <si>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</si>
  <si>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</si>
  <si>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</si>
  <si>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</si>
  <si>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</si>
  <si>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</si>
  <si>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</si>
  <si>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</si>
  <si>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</si>
  <si>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</si>
  <si>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</si>
  <si>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</si>
  <si>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</si>
  <si>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</si>
  <si>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</si>
  <si>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</si>
  <si>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</si>
  <si>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</si>
  <si>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</si>
  <si>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</si>
  <si>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</si>
  <si>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</si>
  <si>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</si>
  <si>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</si>
  <si>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</si>
  <si>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</si>
  <si>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</si>
  <si>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</si>
  <si>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</si>
  <si>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</si>
  <si>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更新は毎年度一定額を実施しておりますが、水道施設の老朽化が年々進み、①有形固定資産減価償却率や②管路経年化率は微増になっています。また、現在の水道管更新は、口径が大きく更新単価の高い基幹管路を中心に行っており、更新率は低い状況にあり③管路更新率では、前年度と比べ低下し、全国平均等も下回っています。</t>
    <rPh sb="1" eb="3">
      <t>シサン</t>
    </rPh>
    <rPh sb="3" eb="5">
      <t>コウシン</t>
    </rPh>
    <rPh sb="6" eb="9">
      <t>マイネンド</t>
    </rPh>
    <rPh sb="9" eb="11">
      <t>イッテイ</t>
    </rPh>
    <rPh sb="11" eb="12">
      <t>ガク</t>
    </rPh>
    <rPh sb="13" eb="15">
      <t>ジッシ</t>
    </rPh>
    <rPh sb="51" eb="53">
      <t>カンロ</t>
    </rPh>
    <rPh sb="53" eb="56">
      <t>ケイネンカ</t>
    </rPh>
    <rPh sb="56" eb="57">
      <t>リツ</t>
    </rPh>
    <rPh sb="71" eb="73">
      <t>ゲンザイ</t>
    </rPh>
    <rPh sb="74" eb="76">
      <t>スイドウ</t>
    </rPh>
    <rPh sb="77" eb="79">
      <t>コウシン</t>
    </rPh>
    <rPh sb="81" eb="83">
      <t>コウケイ</t>
    </rPh>
    <rPh sb="84" eb="85">
      <t>オオ</t>
    </rPh>
    <rPh sb="87" eb="89">
      <t>コウシン</t>
    </rPh>
    <rPh sb="89" eb="91">
      <t>タンカ</t>
    </rPh>
    <rPh sb="92" eb="93">
      <t>タカ</t>
    </rPh>
    <rPh sb="94" eb="96">
      <t>キカン</t>
    </rPh>
    <rPh sb="96" eb="98">
      <t>カンロ</t>
    </rPh>
    <rPh sb="99" eb="101">
      <t>チュウシン</t>
    </rPh>
    <rPh sb="102" eb="103">
      <t>オコナ</t>
    </rPh>
    <rPh sb="108" eb="110">
      <t>コウシン</t>
    </rPh>
    <rPh sb="110" eb="111">
      <t>リツ</t>
    </rPh>
    <rPh sb="112" eb="113">
      <t>ヒク</t>
    </rPh>
    <rPh sb="114" eb="116">
      <t>ジョウキョウ</t>
    </rPh>
    <rPh sb="128" eb="131">
      <t>ゼンネンド</t>
    </rPh>
    <rPh sb="132" eb="133">
      <t>クラ</t>
    </rPh>
    <rPh sb="134" eb="136">
      <t>テイカ</t>
    </rPh>
    <rPh sb="142" eb="143">
      <t>トウ</t>
    </rPh>
    <rPh sb="144" eb="146">
      <t>シタマワ</t>
    </rPh>
    <phoneticPr fontId="4"/>
  </si>
  <si>
    <t xml:space="preserve">　全国的な傾向でもありますが、給水人口が減少する等、料金収入は減少見込の一方で、水道施設は年々老朽化するため、資産更新投資を一定額は継続して実施する必要があります。また、企業債残高を減少させ、企業債の償還負担を減らすことも必要となっています。このため、令和２年度をスタートとする中期経営計画である経営戦略を着実に実施し、持続可能な水道事業運営に努めます。
</t>
    <rPh sb="1" eb="4">
      <t>ゼンコクテキ</t>
    </rPh>
    <rPh sb="5" eb="7">
      <t>ケイコウ</t>
    </rPh>
    <rPh sb="14" eb="16">
      <t>キュウスイ</t>
    </rPh>
    <rPh sb="16" eb="18">
      <t>ジンコウ</t>
    </rPh>
    <rPh sb="19" eb="21">
      <t>ゲンショウ</t>
    </rPh>
    <rPh sb="23" eb="24">
      <t>トウ</t>
    </rPh>
    <rPh sb="25" eb="27">
      <t>リョウキン</t>
    </rPh>
    <rPh sb="27" eb="29">
      <t>シュウニュウ</t>
    </rPh>
    <rPh sb="30" eb="32">
      <t>ゲンショウ</t>
    </rPh>
    <rPh sb="32" eb="34">
      <t>ミコミ</t>
    </rPh>
    <rPh sb="35" eb="37">
      <t>イッポウ</t>
    </rPh>
    <rPh sb="39" eb="41">
      <t>スイドウ</t>
    </rPh>
    <rPh sb="41" eb="43">
      <t>シセツ</t>
    </rPh>
    <rPh sb="44" eb="46">
      <t>ネンネン</t>
    </rPh>
    <rPh sb="46" eb="49">
      <t>ロウキュウカ</t>
    </rPh>
    <rPh sb="54" eb="60">
      <t>シサンコウシントウシ</t>
    </rPh>
    <rPh sb="61" eb="63">
      <t>イッテイ</t>
    </rPh>
    <rPh sb="63" eb="64">
      <t>ガク</t>
    </rPh>
    <rPh sb="65" eb="67">
      <t>ケイゾク</t>
    </rPh>
    <rPh sb="69" eb="71">
      <t>ジッシ</t>
    </rPh>
    <rPh sb="73" eb="75">
      <t>ヒツヨウ</t>
    </rPh>
    <rPh sb="86" eb="87">
      <t>サイ</t>
    </rPh>
    <rPh sb="87" eb="89">
      <t>ザンダカ</t>
    </rPh>
    <rPh sb="90" eb="92">
      <t>ゲンショウ</t>
    </rPh>
    <rPh sb="95" eb="97">
      <t>キギョウ</t>
    </rPh>
    <rPh sb="97" eb="98">
      <t>サイ</t>
    </rPh>
    <rPh sb="99" eb="101">
      <t>ショウカン</t>
    </rPh>
    <rPh sb="101" eb="103">
      <t>フタン</t>
    </rPh>
    <rPh sb="104" eb="105">
      <t>ヘ</t>
    </rPh>
    <rPh sb="125" eb="127">
      <t>レイワ</t>
    </rPh>
    <rPh sb="160" eb="162">
      <t>ジゾク</t>
    </rPh>
    <rPh sb="162" eb="164">
      <t>カノウ</t>
    </rPh>
    <rPh sb="165" eb="167">
      <t>スイドウ</t>
    </rPh>
    <rPh sb="167" eb="169">
      <t>ジギョウ</t>
    </rPh>
    <rPh sb="169" eb="171">
      <t>ウンエイ</t>
    </rPh>
    <rPh sb="172" eb="173">
      <t>ツト</t>
    </rPh>
    <phoneticPr fontId="4"/>
  </si>
  <si>
    <t>　人口減少等で有収水量が減少したことにより、経常収入は前年度と比べ減少しましたが、人件費や修繕費等の経常費用も減少したため、①経常収支比率、⑤料金回収率や⑥給水原価は前年度と同程度となりました。
　③流動比率は、増加傾向にありますが、全国平均等と比べると低い状況にあります。　
　④企業債残高対給水収益比率は、簡易水道の統合や基幹浄水場更新事業等により企業債残高が高くなり、全国平均等と比べ高い比率になっていますが、経営戦略により企業債残高を年々減少させる計画としており、前年度と比べ微減となっています。
　⑦施設利用率については、有収水量の減少により前年より微減となり、類似団体の7割程度にとどまっています。
　⑧有収率については、漏水調査とそれに基づく対策の継続的な実施により、高い値を維持しています。</t>
    <rPh sb="1" eb="3">
      <t>ジンコウ</t>
    </rPh>
    <rPh sb="3" eb="5">
      <t>ゲンショウ</t>
    </rPh>
    <rPh sb="5" eb="6">
      <t>トウ</t>
    </rPh>
    <rPh sb="7" eb="8">
      <t>ユウ</t>
    </rPh>
    <rPh sb="8" eb="9">
      <t>シュウ</t>
    </rPh>
    <rPh sb="9" eb="11">
      <t>スイリョウ</t>
    </rPh>
    <rPh sb="12" eb="14">
      <t>ゲンショウ</t>
    </rPh>
    <rPh sb="22" eb="24">
      <t>ケイジョウ</t>
    </rPh>
    <rPh sb="24" eb="26">
      <t>シュウニュウ</t>
    </rPh>
    <rPh sb="27" eb="30">
      <t>ゼンネンド</t>
    </rPh>
    <rPh sb="31" eb="32">
      <t>クラ</t>
    </rPh>
    <rPh sb="33" eb="35">
      <t>ゲンショウ</t>
    </rPh>
    <rPh sb="41" eb="44">
      <t>ジンケンヒ</t>
    </rPh>
    <rPh sb="45" eb="48">
      <t>シュウゼンヒ</t>
    </rPh>
    <rPh sb="48" eb="49">
      <t>トウ</t>
    </rPh>
    <rPh sb="50" eb="52">
      <t>ケイジョウ</t>
    </rPh>
    <rPh sb="52" eb="54">
      <t>ヒヨウ</t>
    </rPh>
    <rPh sb="55" eb="57">
      <t>ゲンショウ</t>
    </rPh>
    <rPh sb="63" eb="65">
      <t>ケイジョウ</t>
    </rPh>
    <rPh sb="65" eb="67">
      <t>シュウシ</t>
    </rPh>
    <rPh sb="67" eb="69">
      <t>ヒリツ</t>
    </rPh>
    <rPh sb="71" eb="73">
      <t>リョウキン</t>
    </rPh>
    <rPh sb="73" eb="75">
      <t>カイシュウ</t>
    </rPh>
    <rPh sb="75" eb="76">
      <t>リツ</t>
    </rPh>
    <rPh sb="78" eb="80">
      <t>キュウスイ</t>
    </rPh>
    <rPh sb="80" eb="82">
      <t>ゲンカ</t>
    </rPh>
    <rPh sb="83" eb="86">
      <t>ゼンネンド</t>
    </rPh>
    <rPh sb="87" eb="90">
      <t>ドウテイド</t>
    </rPh>
    <rPh sb="100" eb="102">
      <t>リュウドウ</t>
    </rPh>
    <rPh sb="102" eb="104">
      <t>ヒリツ</t>
    </rPh>
    <rPh sb="106" eb="108">
      <t>ゾウカ</t>
    </rPh>
    <rPh sb="108" eb="110">
      <t>ケイコウ</t>
    </rPh>
    <rPh sb="117" eb="119">
      <t>ゼンコク</t>
    </rPh>
    <rPh sb="119" eb="121">
      <t>ヘイキン</t>
    </rPh>
    <rPh sb="121" eb="122">
      <t>トウ</t>
    </rPh>
    <rPh sb="123" eb="124">
      <t>クラ</t>
    </rPh>
    <rPh sb="127" eb="128">
      <t>ヒク</t>
    </rPh>
    <rPh sb="129" eb="131">
      <t>ジョウキョウ</t>
    </rPh>
    <rPh sb="163" eb="165">
      <t>キカン</t>
    </rPh>
    <rPh sb="165" eb="168">
      <t>ジョウスイジョウ</t>
    </rPh>
    <rPh sb="168" eb="170">
      <t>コウシン</t>
    </rPh>
    <rPh sb="176" eb="178">
      <t>キギョウ</t>
    </rPh>
    <rPh sb="178" eb="179">
      <t>サイ</t>
    </rPh>
    <rPh sb="179" eb="181">
      <t>ザンダカ</t>
    </rPh>
    <rPh sb="182" eb="183">
      <t>タカ</t>
    </rPh>
    <rPh sb="187" eb="189">
      <t>ゼンコク</t>
    </rPh>
    <rPh sb="191" eb="192">
      <t>トウ</t>
    </rPh>
    <rPh sb="228" eb="230">
      <t>ケイカク</t>
    </rPh>
    <rPh sb="236" eb="239">
      <t>ゼンネンド</t>
    </rPh>
    <rPh sb="240" eb="241">
      <t>クラ</t>
    </rPh>
    <rPh sb="242" eb="244">
      <t>ビゲン</t>
    </rPh>
    <rPh sb="271" eb="273">
      <t>ゲンショウ</t>
    </rPh>
    <rPh sb="276" eb="278">
      <t>ゼンネン</t>
    </rPh>
    <rPh sb="280" eb="281">
      <t>ビ</t>
    </rPh>
    <rPh sb="281" eb="28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</si>
</sst>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0.63</c:v>
                </c:pt>
                <c:pt idx="2">
                  <c:v>0.94</c:v>
                </c:pt>
                <c:pt idx="3">
                  <c:v>0.73</c:v>
                </c:pt>
                <c:pt idx="4">
                  <c:v>0.55000000000000004</c:v>
                </c:pt>
              </c:numCache>
            </c:numRef>
          </c:val>
          <c:extLst>
            <c:ext xmlns:c16="http://schemas.microsoft.com/office/drawing/2014/chart" uri="{C3380CC4-5D6E-409C-BE32-E72D297353CC}">
              <c16:uniqueId val="{00000000-4FB7-4B9F-A5C0-3DE43A7534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B7-4B9F-A5C0-3DE43A7534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40.61</c:v>
                </c:pt>
                <c:pt idx="1">
                  <c:v>41.29</c:v>
                </c:pt>
                <c:pt idx="2">
                  <c:v>41.46</c:v>
                </c:pt>
                <c:pt idx="3">
                  <c:v>43.9</c:v>
                </c:pt>
                <c:pt idx="4">
                  <c:v>41.8</c:v>
                </c:pt>
              </c:numCache>
            </c:numRef>
          </c:val>
          <c:extLst>
            <c:ext xmlns:c16="http://schemas.microsoft.com/office/drawing/2014/chart" uri="{C3380CC4-5D6E-409C-BE32-E72D297353CC}">
              <c16:uniqueId val="{00000000-793E-455D-AA90-00CE9C772F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93E-455D-AA90-00CE9C772F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95.46</c:v>
                </c:pt>
                <c:pt idx="1">
                  <c:v>94.06</c:v>
                </c:pt>
                <c:pt idx="2">
                  <c:v>95.02</c:v>
                </c:pt>
                <c:pt idx="3">
                  <c:v>94.36</c:v>
                </c:pt>
                <c:pt idx="4">
                  <c:v>95.57</c:v>
                </c:pt>
              </c:numCache>
            </c:numRef>
          </c:val>
          <c:extLst>
            <c:ext xmlns:c16="http://schemas.microsoft.com/office/drawing/2014/chart" uri="{C3380CC4-5D6E-409C-BE32-E72D297353CC}">
              <c16:uniqueId val="{00000000-8043-4482-88D4-45BAFF2D94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043-4482-88D4-45BAFF2D94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119.33</c:v>
                </c:pt>
                <c:pt idx="1">
                  <c:v>115.22</c:v>
                </c:pt>
                <c:pt idx="2">
                  <c:v>109.39</c:v>
                </c:pt>
                <c:pt idx="3">
                  <c:v>115.29</c:v>
                </c:pt>
                <c:pt idx="4">
                  <c:v>115.44</c:v>
                </c:pt>
              </c:numCache>
            </c:numRef>
          </c:val>
          <c:extLst>
            <c:ext xmlns:c16="http://schemas.microsoft.com/office/drawing/2014/chart" uri="{C3380CC4-5D6E-409C-BE32-E72D297353CC}">
              <c16:uniqueId val="{00000000-911B-49ED-84F2-FE4670D700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11B-49ED-84F2-FE4670D700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44.08</c:v>
                </c:pt>
                <c:pt idx="1">
                  <c:v>40.71</c:v>
                </c:pt>
                <c:pt idx="2">
                  <c:v>40.229999999999997</c:v>
                </c:pt>
                <c:pt idx="3">
                  <c:v>41.87</c:v>
                </c:pt>
                <c:pt idx="4">
                  <c:v>43.52</c:v>
                </c:pt>
              </c:numCache>
            </c:numRef>
          </c:val>
          <c:extLst>
            <c:ext xmlns:c16="http://schemas.microsoft.com/office/drawing/2014/chart" uri="{C3380CC4-5D6E-409C-BE32-E72D297353CC}">
              <c16:uniqueId val="{00000000-8AD6-4A76-9EB5-F4E947EA41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AD6-4A76-9EB5-F4E947EA41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21.69</c:v>
                </c:pt>
                <c:pt idx="1">
                  <c:v>19.55</c:v>
                </c:pt>
                <c:pt idx="2">
                  <c:v>19.28</c:v>
                </c:pt>
                <c:pt idx="3">
                  <c:v>19.36</c:v>
                </c:pt>
                <c:pt idx="4">
                  <c:v>19.82</c:v>
                </c:pt>
              </c:numCache>
            </c:numRef>
          </c:val>
          <c:extLst>
            <c:ext xmlns:c16="http://schemas.microsoft.com/office/drawing/2014/chart" uri="{C3380CC4-5D6E-409C-BE32-E72D297353CC}">
              <c16:uniqueId val="{00000000-24C8-4D90-A5F2-44420F7399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24C8-4D90-A5F2-44420F7399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4-449D-91B5-FB28E040C8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FDE4-449D-91B5-FB28E040C8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158.08000000000001</c:v>
                </c:pt>
                <c:pt idx="1">
                  <c:v>142.19</c:v>
                </c:pt>
                <c:pt idx="2">
                  <c:v>148.74</c:v>
                </c:pt>
                <c:pt idx="3">
                  <c:v>151.12</c:v>
                </c:pt>
                <c:pt idx="4">
                  <c:v>189.92</c:v>
                </c:pt>
              </c:numCache>
            </c:numRef>
          </c:val>
          <c:extLst>
            <c:ext xmlns:c16="http://schemas.microsoft.com/office/drawing/2014/chart" uri="{C3380CC4-5D6E-409C-BE32-E72D297353CC}">
              <c16:uniqueId val="{00000000-5BA5-4E19-9967-89238AD7B6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BA5-4E19-9967-89238AD7B6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425.88</c:v>
                </c:pt>
                <c:pt idx="1">
                  <c:v>534.38</c:v>
                </c:pt>
                <c:pt idx="2">
                  <c:v>534.44000000000005</c:v>
                </c:pt>
                <c:pt idx="3">
                  <c:v>497.5</c:v>
                </c:pt>
                <c:pt idx="4">
                  <c:v>496.93</c:v>
                </c:pt>
              </c:numCache>
            </c:numRef>
          </c:val>
          <c:extLst>
            <c:ext xmlns:c16="http://schemas.microsoft.com/office/drawing/2014/chart" uri="{C3380CC4-5D6E-409C-BE32-E72D297353CC}">
              <c16:uniqueId val="{00000000-F76A-49F0-83E6-D9B633AE38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76A-49F0-83E6-D9B633AE38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116.42</c:v>
                </c:pt>
                <c:pt idx="1">
                  <c:v>114.11</c:v>
                </c:pt>
                <c:pt idx="2">
                  <c:v>106.8</c:v>
                </c:pt>
                <c:pt idx="3">
                  <c:v>114.48</c:v>
                </c:pt>
                <c:pt idx="4">
                  <c:v>114.28</c:v>
                </c:pt>
              </c:numCache>
            </c:numRef>
          </c:val>
          <c:extLst>
            <c:ext xmlns:c16="http://schemas.microsoft.com/office/drawing/2014/chart" uri="{C3380CC4-5D6E-409C-BE32-E72D297353CC}">
              <c16:uniqueId val="{00000000-F15A-4304-9C4D-8C245F7FA4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15A-4304-9C4D-8C245F7FA4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125.85</c:v>
                </c:pt>
                <c:pt idx="1">
                  <c:v>129.44</c:v>
                </c:pt>
                <c:pt idx="2">
                  <c:v>136.97999999999999</c:v>
                </c:pt>
                <c:pt idx="3">
                  <c:v>133.82</c:v>
                </c:pt>
                <c:pt idx="4">
                  <c:v>135.06</c:v>
                </c:pt>
              </c:numCache>
            </c:numRef>
          </c:val>
          <c:extLst>
            <c:ext xmlns:c16="http://schemas.microsoft.com/office/drawing/2014/chart" uri="{C3380CC4-5D6E-409C-BE32-E72D297353CC}">
              <c16:uniqueId val="{00000000-CA15-4A8E-8A5E-C3B59DC2A2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A15-4A8E-8A5E-C3B59DC2A2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3" zoomScaleNormal="7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舞鶴市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79499</v>
      </c>
      <c r="AM8" s="45"/>
      <c r="AN8" s="45"/>
      <c r="AO8" s="45"/>
      <c r="AP8" s="45"/>
      <c r="AQ8" s="45"/>
      <c r="AR8" s="45"/>
      <c r="AS8" s="45"/>
      <c r="AT8" s="46">
        <f>データ!$S$6</f>
        <v>342.13</v>
      </c>
      <c r="AU8" s="47"/>
      <c r="AV8" s="47"/>
      <c r="AW8" s="47"/>
      <c r="AX8" s="47"/>
      <c r="AY8" s="47"/>
      <c r="AZ8" s="47"/>
      <c r="BA8" s="47"/>
      <c r="BB8" s="48">
        <f>データ!$T$6</f>
        <v>232.36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66.709999999999994</v>
      </c>
      <c r="J10" s="47"/>
      <c r="K10" s="47"/>
      <c r="L10" s="47"/>
      <c r="M10" s="47"/>
      <c r="N10" s="47"/>
      <c r="O10" s="81"/>
      <c r="P10" s="48">
        <f>データ!$P$6</f>
        <v>99.8</v>
      </c>
      <c r="Q10" s="48"/>
      <c r="R10" s="48"/>
      <c r="S10" s="48"/>
      <c r="T10" s="48"/>
      <c r="U10" s="48"/>
      <c r="V10" s="48"/>
      <c r="W10" s="45">
        <f>データ!$Q$6</f>
        <v>3069</v>
      </c>
      <c r="X10" s="45"/>
      <c r="Y10" s="45"/>
      <c r="Z10" s="45"/>
      <c r="AA10" s="45"/>
      <c r="AB10" s="45"/>
      <c r="AC10" s="45"/>
      <c r="AD10" s="2"/>
      <c r="AE10" s="2"/>
      <c r="AF10" s="2"/>
      <c r="AG10" s="2"/>
      <c r="AH10" s="2"/>
      <c r="AI10" s="2"/>
      <c r="AJ10" s="2"/>
      <c r="AK10" s="2"/>
      <c r="AL10" s="45">
        <f>データ!$U$6</f>
        <v>78270</v>
      </c>
      <c r="AM10" s="45"/>
      <c r="AN10" s="45"/>
      <c r="AO10" s="45"/>
      <c r="AP10" s="45"/>
      <c r="AQ10" s="45"/>
      <c r="AR10" s="45"/>
      <c r="AS10" s="45"/>
      <c r="AT10" s="46">
        <f>データ!$V$6</f>
        <v>51.3</v>
      </c>
      <c r="AU10" s="47"/>
      <c r="AV10" s="47"/>
      <c r="AW10" s="47"/>
      <c r="AX10" s="47"/>
      <c r="AY10" s="47"/>
      <c r="AZ10" s="47"/>
      <c r="BA10" s="47"/>
      <c r="BB10" s="48">
        <f>データ!$W$6</f>
        <v>1525.73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IWwWnx4z307NBT67vCOEVg5i1sgaVL/5v1GGejR7H5ZNTBcMm58KB70dnsfuz8HdKR1n2MU1ZoEV7YD9LXQxQ==" saltValue="eInjoPmlAZQRvkRSfGaE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262021</v>
      </c>
      <c r="D6" s="20">
        <f t="shared" si="3"/>
        <v>46</v>
      </c>
      <c r="E6" s="20">
        <f t="shared" si="3"/>
        <v>1</v>
      </c>
      <c r="F6" s="20">
        <f t="shared" si="3"/>
        <v>0</v>
      </c>
      <c r="G6" s="20">
        <f t="shared" si="3"/>
        <v>1</v>
      </c>
      <c r="H6" s="20" t="str">
        <f t="shared" si="3"/>
        <v>京都府　舞鶴市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66.709999999999994</v>
      </c>
      <c r="P6" s="21">
        <f t="shared" si="3"/>
        <v>99.8</v>
      </c>
      <c r="Q6" s="21">
        <f t="shared" si="3"/>
        <v>3069</v>
      </c>
      <c r="R6" s="21">
        <f t="shared" si="3"/>
        <v>79499</v>
      </c>
      <c r="S6" s="21">
        <f t="shared" si="3"/>
        <v>342.13</v>
      </c>
      <c r="T6" s="21">
        <f t="shared" si="3"/>
        <v>232.36</v>
      </c>
      <c r="U6" s="21">
        <f t="shared" si="3"/>
        <v>78270</v>
      </c>
      <c r="V6" s="21">
        <f t="shared" si="3"/>
        <v>51.3</v>
      </c>
      <c r="W6" s="21">
        <f t="shared" si="3"/>
        <v>1525.73</v>
      </c>
      <c r="X6" s="22">
        <f>IF(X7="",NA(),X7)</f>
        <v>119.33</v>
      </c>
      <c r="Y6" s="22">
        <f t="shared" ref="Y6:AG6" si="4">IF(Y7="",NA(),Y7)</f>
        <v>115.22</v>
      </c>
      <c r="Z6" s="22">
        <f t="shared" si="4"/>
        <v>109.39</v>
      </c>
      <c r="AA6" s="22">
        <f t="shared" si="4"/>
        <v>115.29</v>
      </c>
      <c r="AB6" s="22">
        <f t="shared" si="4"/>
        <v>115.44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158.08000000000001</v>
      </c>
      <c r="AU6" s="22">
        <f t="shared" ref="AU6:BC6" si="6">IF(AU7="",NA(),AU7)</f>
        <v>142.19</v>
      </c>
      <c r="AV6" s="22">
        <f t="shared" si="6"/>
        <v>148.74</v>
      </c>
      <c r="AW6" s="22">
        <f t="shared" si="6"/>
        <v>151.12</v>
      </c>
      <c r="AX6" s="22">
        <f t="shared" si="6"/>
        <v>189.92</v>
      </c>
      <c r="AY6" s="22">
        <f t="shared" si="6"/>
        <v>355.5</v>
      </c>
      <c r="AZ6" s="22">
        <f t="shared" si="6"/>
        <v>349.83</v>
      </c>
      <c r="BA6" s="22">
        <f t="shared" si="6"/>
        <v>360.86</v>
      </c>
      <c r="BB6" s="22">
        <f t="shared" si="6"/>
        <v>350.79</v>
      </c>
      <c r="BC6" s="22">
        <f t="shared" si="6"/>
        <v>354.57</v>
      </c>
      <c r="BD6" s="21" t="str">
        <f>IF(BD7="","",IF(BD7="-","【-】","【"&amp;SUBSTITUTE(TEXT(BD7,"#,##0.00"),"-","△")&amp;"】"))</f>
        <v>【261.51】</v>
      </c>
      <c r="BE6" s="22">
        <f>IF(BE7="",NA(),BE7)</f>
        <v>425.88</v>
      </c>
      <c r="BF6" s="22">
        <f t="shared" ref="BF6:BN6" si="7">IF(BF7="",NA(),BF7)</f>
        <v>534.38</v>
      </c>
      <c r="BG6" s="22">
        <f t="shared" si="7"/>
        <v>534.44000000000005</v>
      </c>
      <c r="BH6" s="22">
        <f t="shared" si="7"/>
        <v>497.5</v>
      </c>
      <c r="BI6" s="22">
        <f t="shared" si="7"/>
        <v>496.93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116.42</v>
      </c>
      <c r="BQ6" s="22">
        <f t="shared" ref="BQ6:BY6" si="8">IF(BQ7="",NA(),BQ7)</f>
        <v>114.11</v>
      </c>
      <c r="BR6" s="22">
        <f t="shared" si="8"/>
        <v>106.8</v>
      </c>
      <c r="BS6" s="22">
        <f t="shared" si="8"/>
        <v>114.48</v>
      </c>
      <c r="BT6" s="22">
        <f t="shared" si="8"/>
        <v>114.28</v>
      </c>
      <c r="BU6" s="22">
        <f t="shared" si="8"/>
        <v>104.57</v>
      </c>
      <c r="BV6" s="22">
        <f t="shared" si="8"/>
        <v>103.54</v>
      </c>
      <c r="BW6" s="22">
        <f t="shared" si="8"/>
        <v>103.32</v>
      </c>
      <c r="BX6" s="22">
        <f t="shared" si="8"/>
        <v>100.85</v>
      </c>
      <c r="BY6" s="22">
        <f t="shared" si="8"/>
        <v>103.79</v>
      </c>
      <c r="BZ6" s="21" t="str">
        <f>IF(BZ7="","",IF(BZ7="-","【-】","【"&amp;SUBSTITUTE(TEXT(BZ7,"#,##0.00"),"-","△")&amp;"】"))</f>
        <v>【102.35】</v>
      </c>
      <c r="CA6" s="22">
        <f>IF(CA7="",NA(),CA7)</f>
        <v>125.85</v>
      </c>
      <c r="CB6" s="22">
        <f t="shared" ref="CB6:CJ6" si="9">IF(CB7="",NA(),CB7)</f>
        <v>129.44</v>
      </c>
      <c r="CC6" s="22">
        <f t="shared" si="9"/>
        <v>136.97999999999999</v>
      </c>
      <c r="CD6" s="22">
        <f t="shared" si="9"/>
        <v>133.82</v>
      </c>
      <c r="CE6" s="22">
        <f t="shared" si="9"/>
        <v>135.06</v>
      </c>
      <c r="CF6" s="22">
        <f t="shared" si="9"/>
        <v>165.47</v>
      </c>
      <c r="CG6" s="22">
        <f t="shared" si="9"/>
        <v>167.46</v>
      </c>
      <c r="CH6" s="22">
        <f t="shared" si="9"/>
        <v>168.56</v>
      </c>
      <c r="CI6" s="22">
        <f t="shared" si="9"/>
        <v>167.1</v>
      </c>
      <c r="CJ6" s="22">
        <f t="shared" si="9"/>
        <v>167.86</v>
      </c>
      <c r="CK6" s="21" t="str">
        <f>IF(CK7="","",IF(CK7="-","【-】","【"&amp;SUBSTITUTE(TEXT(CK7,"#,##0.00"),"-","△")&amp;"】"))</f>
        <v>【167.74】</v>
      </c>
      <c r="CL6" s="22">
        <f>IF(CL7="",NA(),CL7)</f>
        <v>40.61</v>
      </c>
      <c r="CM6" s="22">
        <f t="shared" ref="CM6:CU6" si="10">IF(CM7="",NA(),CM7)</f>
        <v>41.29</v>
      </c>
      <c r="CN6" s="22">
        <f t="shared" si="10"/>
        <v>41.46</v>
      </c>
      <c r="CO6" s="22">
        <f t="shared" si="10"/>
        <v>43.9</v>
      </c>
      <c r="CP6" s="22">
        <f t="shared" si="10"/>
        <v>41.8</v>
      </c>
      <c r="CQ6" s="22">
        <f t="shared" si="10"/>
        <v>59.74</v>
      </c>
      <c r="CR6" s="22">
        <f t="shared" si="10"/>
        <v>59.46</v>
      </c>
      <c r="CS6" s="22">
        <f t="shared" si="10"/>
        <v>59.51</v>
      </c>
      <c r="CT6" s="22">
        <f t="shared" si="10"/>
        <v>59.91</v>
      </c>
      <c r="CU6" s="22">
        <f t="shared" si="10"/>
        <v>59.4</v>
      </c>
      <c r="CV6" s="21" t="str">
        <f>IF(CV7="","",IF(CV7="-","【-】","【"&amp;SUBSTITUTE(TEXT(CV7,"#,##0.00"),"-","△")&amp;"】"))</f>
        <v>【60.29】</v>
      </c>
      <c r="CW6" s="22">
        <f>IF(CW7="",NA(),CW7)</f>
        <v>95.46</v>
      </c>
      <c r="CX6" s="22">
        <f t="shared" ref="CX6:DF6" si="11">IF(CX7="",NA(),CX7)</f>
        <v>94.06</v>
      </c>
      <c r="CY6" s="22">
        <f t="shared" si="11"/>
        <v>95.02</v>
      </c>
      <c r="CZ6" s="22">
        <f t="shared" si="11"/>
        <v>94.36</v>
      </c>
      <c r="DA6" s="22">
        <f t="shared" si="11"/>
        <v>95.57</v>
      </c>
      <c r="DB6" s="22">
        <f t="shared" si="11"/>
        <v>87.28</v>
      </c>
      <c r="DC6" s="22">
        <f t="shared" si="11"/>
        <v>87.41</v>
      </c>
      <c r="DD6" s="22">
        <f t="shared" si="11"/>
        <v>87.08</v>
      </c>
      <c r="DE6" s="22">
        <f t="shared" si="11"/>
        <v>87.26</v>
      </c>
      <c r="DF6" s="22">
        <f t="shared" si="11"/>
        <v>87.57</v>
      </c>
      <c r="DG6" s="21" t="str">
        <f>IF(DG7="","",IF(DG7="-","【-】","【"&amp;SUBSTITUTE(TEXT(DG7,"#,##0.00"),"-","△")&amp;"】"))</f>
        <v>【90.12】</v>
      </c>
      <c r="DH6" s="22">
        <f>IF(DH7="",NA(),DH7)</f>
        <v>44.08</v>
      </c>
      <c r="DI6" s="22">
        <f t="shared" ref="DI6:DQ6" si="12">IF(DI7="",NA(),DI7)</f>
        <v>40.71</v>
      </c>
      <c r="DJ6" s="22">
        <f t="shared" si="12"/>
        <v>40.229999999999997</v>
      </c>
      <c r="DK6" s="22">
        <f t="shared" si="12"/>
        <v>41.87</v>
      </c>
      <c r="DL6" s="22">
        <f t="shared" si="12"/>
        <v>43.52</v>
      </c>
      <c r="DM6" s="22">
        <f t="shared" si="12"/>
        <v>46.94</v>
      </c>
      <c r="DN6" s="22">
        <f t="shared" si="12"/>
        <v>47.62</v>
      </c>
      <c r="DO6" s="22">
        <f t="shared" si="12"/>
        <v>48.55</v>
      </c>
      <c r="DP6" s="22">
        <f t="shared" si="12"/>
        <v>49.2</v>
      </c>
      <c r="DQ6" s="22">
        <f t="shared" si="12"/>
        <v>50.01</v>
      </c>
      <c r="DR6" s="21" t="str">
        <f>IF(DR7="","",IF(DR7="-","【-】","【"&amp;SUBSTITUTE(TEXT(DR7,"#,##0.00"),"-","△")&amp;"】"))</f>
        <v>【50.88】</v>
      </c>
      <c r="DS6" s="22">
        <f>IF(DS7="",NA(),DS7)</f>
        <v>21.69</v>
      </c>
      <c r="DT6" s="22">
        <f t="shared" ref="DT6:EB6" si="13">IF(DT7="",NA(),DT7)</f>
        <v>19.55</v>
      </c>
      <c r="DU6" s="22">
        <f t="shared" si="13"/>
        <v>19.28</v>
      </c>
      <c r="DV6" s="22">
        <f t="shared" si="13"/>
        <v>19.36</v>
      </c>
      <c r="DW6" s="22">
        <f t="shared" si="13"/>
        <v>19.82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0.61</v>
      </c>
      <c r="EE6" s="22">
        <f t="shared" ref="EE6:EM6" si="14">IF(EE7="",NA(),EE7)</f>
        <v>0.63</v>
      </c>
      <c r="EF6" s="22">
        <f t="shared" si="14"/>
        <v>0.94</v>
      </c>
      <c r="EG6" s="22">
        <f t="shared" si="14"/>
        <v>0.73</v>
      </c>
      <c r="EH6" s="22">
        <f t="shared" si="14"/>
        <v>0.55000000000000004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262021</v>
      </c>
      <c r="D7" s="24">
        <v>46</v>
      </c>
      <c r="E7" s="24">
        <v>1</v>
      </c>
      <c r="F7" s="24">
        <v>0</v>
      </c>
      <c r="G7" s="24">
        <v>1</v>
      </c>
      <c r="H7" s="24" t="s">
        <v>93</v>
      </c>
      <c r="I7" s="24" t="s">
        <v>94</v>
      </c>
      <c r="J7" s="24" t="s">
        <v>95</v>
      </c>
      <c r="K7" s="24" t="s">
        <v>96</v>
      </c>
      <c r="L7" s="24" t="s">
        <v>97</v>
      </c>
      <c r="M7" s="24" t="s">
        <v>98</v>
      </c>
      <c r="N7" s="25" t="s">
        <v>99</v>
      </c>
      <c r="O7" s="25">
        <v>66.709999999999994</v>
      </c>
      <c r="P7" s="25">
        <v>99.8</v>
      </c>
      <c r="Q7" s="25">
        <v>3069</v>
      </c>
      <c r="R7" s="25">
        <v>79499</v>
      </c>
      <c r="S7" s="25">
        <v>342.13</v>
      </c>
      <c r="T7" s="25">
        <v>232.36</v>
      </c>
      <c r="U7" s="25">
        <v>78270</v>
      </c>
      <c r="V7" s="25">
        <v>51.3</v>
      </c>
      <c r="W7" s="25">
        <v>1525.73</v>
      </c>
      <c r="X7" s="25">
        <v>119.33</v>
      </c>
      <c r="Y7" s="25">
        <v>115.22</v>
      </c>
      <c r="Z7" s="25">
        <v>109.39</v>
      </c>
      <c r="AA7" s="25">
        <v>115.29</v>
      </c>
      <c r="AB7" s="25">
        <v>115.44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158.08000000000001</v>
      </c>
      <c r="AU7" s="25">
        <v>142.19</v>
      </c>
      <c r="AV7" s="25">
        <v>148.74</v>
      </c>
      <c r="AW7" s="25">
        <v>151.12</v>
      </c>
      <c r="AX7" s="25">
        <v>189.92</v>
      </c>
      <c r="AY7" s="25">
        <v>355.5</v>
      </c>
      <c r="AZ7" s="25">
        <v>349.83</v>
      </c>
      <c r="BA7" s="25">
        <v>360.86</v>
      </c>
      <c r="BB7" s="25">
        <v>350.79</v>
      </c>
      <c r="BC7" s="25">
        <v>354.57</v>
      </c>
      <c r="BD7" s="25">
        <v>261.51</v>
      </c>
      <c r="BE7" s="25">
        <v>425.88</v>
      </c>
      <c r="BF7" s="25">
        <v>534.38</v>
      </c>
      <c r="BG7" s="25">
        <v>534.44000000000005</v>
      </c>
      <c r="BH7" s="25">
        <v>497.5</v>
      </c>
      <c r="BI7" s="25">
        <v>496.93</v>
      </c>
      <c r="BJ7" s="25">
        <v>312.58</v>
      </c>
      <c r="BK7" s="25">
        <v>314.87</v>
      </c>
      <c r="BL7" s="25">
        <v>309.27999999999997</v>
      </c>
      <c r="BM7" s="25">
        <v>322.92</v>
      </c>
      <c r="BN7" s="25">
        <v>303.45999999999998</v>
      </c>
      <c r="BO7" s="25">
        <v>265.16000000000003</v>
      </c>
      <c r="BP7" s="25">
        <v>116.42</v>
      </c>
      <c r="BQ7" s="25">
        <v>114.11</v>
      </c>
      <c r="BR7" s="25">
        <v>106.8</v>
      </c>
      <c r="BS7" s="25">
        <v>114.48</v>
      </c>
      <c r="BT7" s="25">
        <v>114.28</v>
      </c>
      <c r="BU7" s="25">
        <v>104.57</v>
      </c>
      <c r="BV7" s="25">
        <v>103.54</v>
      </c>
      <c r="BW7" s="25">
        <v>103.32</v>
      </c>
      <c r="BX7" s="25">
        <v>100.85</v>
      </c>
      <c r="BY7" s="25">
        <v>103.79</v>
      </c>
      <c r="BZ7" s="25">
        <v>102.35</v>
      </c>
      <c r="CA7" s="25">
        <v>125.85</v>
      </c>
      <c r="CB7" s="25">
        <v>129.44</v>
      </c>
      <c r="CC7" s="25">
        <v>136.97999999999999</v>
      </c>
      <c r="CD7" s="25">
        <v>133.82</v>
      </c>
      <c r="CE7" s="25">
        <v>135.06</v>
      </c>
      <c r="CF7" s="25">
        <v>165.47</v>
      </c>
      <c r="CG7" s="25">
        <v>167.46</v>
      </c>
      <c r="CH7" s="25">
        <v>168.56</v>
      </c>
      <c r="CI7" s="25">
        <v>167.1</v>
      </c>
      <c r="CJ7" s="25">
        <v>167.86</v>
      </c>
      <c r="CK7" s="25">
        <v>167.74</v>
      </c>
      <c r="CL7" s="25">
        <v>40.61</v>
      </c>
      <c r="CM7" s="25">
        <v>41.29</v>
      </c>
      <c r="CN7" s="25">
        <v>41.46</v>
      </c>
      <c r="CO7" s="25">
        <v>43.9</v>
      </c>
      <c r="CP7" s="25">
        <v>41.8</v>
      </c>
      <c r="CQ7" s="25">
        <v>59.74</v>
      </c>
      <c r="CR7" s="25">
        <v>59.46</v>
      </c>
      <c r="CS7" s="25">
        <v>59.51</v>
      </c>
      <c r="CT7" s="25">
        <v>59.91</v>
      </c>
      <c r="CU7" s="25">
        <v>59.4</v>
      </c>
      <c r="CV7" s="25">
        <v>60.29</v>
      </c>
      <c r="CW7" s="25">
        <v>95.46</v>
      </c>
      <c r="CX7" s="25">
        <v>94.06</v>
      </c>
      <c r="CY7" s="25">
        <v>95.02</v>
      </c>
      <c r="CZ7" s="25">
        <v>94.36</v>
      </c>
      <c r="DA7" s="25">
        <v>95.57</v>
      </c>
      <c r="DB7" s="25">
        <v>87.28</v>
      </c>
      <c r="DC7" s="25">
        <v>87.41</v>
      </c>
      <c r="DD7" s="25">
        <v>87.08</v>
      </c>
      <c r="DE7" s="25">
        <v>87.26</v>
      </c>
      <c r="DF7" s="25">
        <v>87.57</v>
      </c>
      <c r="DG7" s="25">
        <v>90.12</v>
      </c>
      <c r="DH7" s="25">
        <v>44.08</v>
      </c>
      <c r="DI7" s="25">
        <v>40.71</v>
      </c>
      <c r="DJ7" s="25">
        <v>40.229999999999997</v>
      </c>
      <c r="DK7" s="25">
        <v>41.87</v>
      </c>
      <c r="DL7" s="25">
        <v>43.52</v>
      </c>
      <c r="DM7" s="25">
        <v>46.94</v>
      </c>
      <c r="DN7" s="25">
        <v>47.62</v>
      </c>
      <c r="DO7" s="25">
        <v>48.55</v>
      </c>
      <c r="DP7" s="25">
        <v>49.2</v>
      </c>
      <c r="DQ7" s="25">
        <v>50.01</v>
      </c>
      <c r="DR7" s="25">
        <v>50.88</v>
      </c>
      <c r="DS7" s="25">
        <v>21.69</v>
      </c>
      <c r="DT7" s="25">
        <v>19.55</v>
      </c>
      <c r="DU7" s="25">
        <v>19.28</v>
      </c>
      <c r="DV7" s="25">
        <v>19.36</v>
      </c>
      <c r="DW7" s="25">
        <v>19.82</v>
      </c>
      <c r="DX7" s="25">
        <v>14.48</v>
      </c>
      <c r="DY7" s="25">
        <v>16.27</v>
      </c>
      <c r="DZ7" s="25">
        <v>17.11</v>
      </c>
      <c r="EA7" s="25">
        <v>18.329999999999998</v>
      </c>
      <c r="EB7" s="25">
        <v>20.27</v>
      </c>
      <c r="EC7" s="25">
        <v>22.3</v>
      </c>
      <c r="ED7" s="25">
        <v>0.61</v>
      </c>
      <c r="EE7" s="25">
        <v>0.63</v>
      </c>
      <c r="EF7" s="25">
        <v>0.94</v>
      </c>
      <c r="EG7" s="25">
        <v>0.73</v>
      </c>
      <c r="EH7" s="25">
        <v>0.55000000000000004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康平</cp:lastModifiedBy>
  <cp:lastPrinted>2023-02-09T23:26:14Z</cp:lastPrinted>
  <dcterms:created xsi:type="dcterms:W3CDTF">2022-12-01T01:01:07Z</dcterms:created>
  <dcterms:modified xsi:type="dcterms:W3CDTF">2023-02-15T06:03:55Z</dcterms:modified>
  <cp:category/>
</cp:coreProperties>
</file>