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4\【R5.1】【京都府自治振興課】公営企業に係る「経営比較分析表」（令和３年度決算）の分析等について\"/>
    </mc:Choice>
  </mc:AlternateContent>
  <xr:revisionPtr revIDLastSave="0" documentId="13_ncr:1_{2C081F45-79F8-41B4-85AC-1D1B5FF21358}" xr6:coauthVersionLast="36" xr6:coauthVersionMax="36" xr10:uidLastSave="{00000000-0000-0000-0000-000000000000}"/>
  <workbookProtection workbookAlgorithmName="SHA-512" workbookHashValue="O6RMPEFpFrVYwRq/03BX+heojFzSEufe0Qf6/9P+NTjAA13mpW4BppCLSdvU6JDhktLVT+MNHf/ZwWoDxyPn1Q==" workbookSaltValue="kVLZr0S29/DvDUv5abrBSQ==" workbookSpinCount="100000" lockStructure="1"/>
  <bookViews>
    <workbookView xWindow="0" yWindow="0" windowWidth="28800" windowHeight="127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I10" i="4"/>
  <c r="B10" i="4"/>
  <c r="AL8" i="4"/>
  <c r="P8" i="4"/>
  <c r="I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<sst xmlns="http://schemas.openxmlformats.org/spreadsheetml/2006/main" count="236" uniqueCount="123">
  <si>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</si>
  <si>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</si>
  <si>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</si>
  <si>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</si>
  <si>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</si>
  <si>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</si>
  <si>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</si>
  <si>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</si>
  <si>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</si>
  <si>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</si>
  <si>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</si>
  <si>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</si>
  <si>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</si>
  <si>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</si>
  <si>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</si>
  <si>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</si>
  <si>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</si>
  <si>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</si>
  <si>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</si>
  <si>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</si>
  <si>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</si>
  <si>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</si>
  <si>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</si>
  <si>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</si>
  <si>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</si>
  <si>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</si>
  <si>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</si>
  <si>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</si>
  <si>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</si>
  <si>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</si>
  <si>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</si>
  <si>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</si>
  <si>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</si>
  <si>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</si>
  <si>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</si>
  <si>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</si>
  <si>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</si>
  <si>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</si>
  <si>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</si>
  <si>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</si>
  <si>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</si>
  <si>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</si>
  <si>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</si>
  <si>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</si>
  <si>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</si>
  <si>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</si>
  <si>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</si>
  <si>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</si>
  <si>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</si>
  <si>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</si>
  <si>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</si>
  <si>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</si>
  <si>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</si>
  <si>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</si>
  <si>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</si>
  <si>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</si>
  <si>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</si>
  <si>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</si>
  <si>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</si>
  <si>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</si>
  <si>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</si>
  <si>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</si>
  <si>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</si>
  <si>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</si>
  <si>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</si>
  <si>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</si>
  <si>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</si>
  <si>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</si>
  <si>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</si>
  <si>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</si>
  <si>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</si>
  <si>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</si>
  <si>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</si>
  <si>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</si>
  <si>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</si>
  <si>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</si>
  <si>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</si>
  <si>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</si>
  <si>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</si>
  <si>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</si>
  <si>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</si>
  <si>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</si>
  <si>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</si>
  <si>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</si>
  <si>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</si>
  <si>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</si>
  <si>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</si>
  <si>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</si>
  <si>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</si>
  <si>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</si>
  <si>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</si>
  <si>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</si>
  <si>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</si>
  <si>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</si>
  <si>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</si>
  <si>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</si>
  <si>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</si>
  <si>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</si>
  <si>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</si>
  <si>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</si>
  <si>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</si>
  <si>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</si>
  <si>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</si>
  <si>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</si>
  <si>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</si>
  <si>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</si>
  <si>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</si>
  <si>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</si>
  <si>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</si>
  <si>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</si>
  <si>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</si>
  <si>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</si>
  <si>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</si>
  <si>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</si>
  <si>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</si>
  <si>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</si>
  <si>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</si>
  <si>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</si>
  <si>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</si>
  <si>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</si>
  <si>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③管渠の整備は完了している。
整備完了からの経過年数が浅く、標準耐用年数が経過するまで期間があるため、管渠改善率は0％で推移している。</t>
    <phoneticPr fontId="4"/>
  </si>
  <si>
    <t>　本市の簡易排水事業については一定整備を完了し、維持管理を行っている状況である。処理区域内人口や有収水量が少ないため汚水処理原価が高い傾向にある。
　今後も小規模であるが、欠くことのできない事業であることから、安定的な経営に努める。
　令和5年4月より、現在の特別会計を廃止し、地方公営企業法の適用を予定している。</t>
    <phoneticPr fontId="4"/>
  </si>
  <si>
    <t>①企業債の償還はなく、費用を使用料収入と一般会計からの繰入金で補っている状況で、継続的に100％を維持している。
④企業債残高はない。
⑤概ね類似団体平均値と近い数値で推移している。処理区域内人口が少なく、維持管理費も最低限で行っており、維持管理費の増加が経費回収率の低下の要因となった。使用料収入の増加が見込めないことから、これ以上の改善は困難な状況である。
⑥汚水処理費が昨年度より増加したことにより汚水処理原価が上昇した。処理区域内人口の減少に伴い、有収水量の増加は見込まれず、今後も汚水処理原価の上昇が見込まれる。
⑦処理区域内人口の減少に伴い、類似団体より低い数値で推移している。
⑧水洗化率については100％であり、類似団体の平均値を上回っており、山村等の中山間地域において、地域の活性化と定住促進に寄与している。</t>
    <rPh sb="17" eb="19">
      <t>シュウニュウ</t>
    </rPh>
    <rPh sb="193" eb="195">
      <t>ゾウカ</t>
    </rPh>
    <rPh sb="202" eb="204">
      <t>オスイ</t>
    </rPh>
    <rPh sb="204" eb="206">
      <t>ショリ</t>
    </rPh>
    <rPh sb="206" eb="208">
      <t>ゲンカ</t>
    </rPh>
    <rPh sb="209" eb="21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</si>
</sst>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76-475C-A49E-4B9D3E74DF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76-475C-A49E-4B9D3E74DF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20</c:v>
                </c:pt>
                <c:pt idx="1">
                  <c:v>20</c:v>
                </c:pt>
                <c:pt idx="2">
                  <c:v>20</c:v>
                </c:pt>
                <c:pt idx="3">
                  <c:v>20</c:v>
                </c:pt>
                <c:pt idx="4">
                  <c:v>20</c:v>
                </c:pt>
              </c:numCache>
            </c:numRef>
          </c:val>
          <c:extLst>
            <c:ext xmlns:c16="http://schemas.microsoft.com/office/drawing/2014/chart" uri="{C3380CC4-5D6E-409C-BE32-E72D297353CC}">
              <c16:uniqueId val="{00000000-C9AA-4D42-8AE4-0028452A7A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27.26</c:v>
                </c:pt>
                <c:pt idx="1">
                  <c:v>27.09</c:v>
                </c:pt>
                <c:pt idx="2">
                  <c:v>26.64</c:v>
                </c:pt>
                <c:pt idx="3">
                  <c:v>26.11</c:v>
                </c:pt>
                <c:pt idx="4">
                  <c:v>24.44</c:v>
                </c:pt>
              </c:numCache>
            </c:numRef>
          </c:val>
          <c:smooth val="0"/>
          <c:extLst>
            <c:ext xmlns:c16="http://schemas.microsoft.com/office/drawing/2014/chart" uri="{C3380CC4-5D6E-409C-BE32-E72D297353CC}">
              <c16:uniqueId val="{00000001-C9AA-4D42-8AE4-0028452A7A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BD9-4E1C-8F5F-07D36FDDFA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94.93</c:v>
                </c:pt>
                <c:pt idx="1">
                  <c:v>95.1</c:v>
                </c:pt>
                <c:pt idx="2">
                  <c:v>95.52</c:v>
                </c:pt>
                <c:pt idx="3">
                  <c:v>94.97</c:v>
                </c:pt>
                <c:pt idx="4">
                  <c:v>95.52</c:v>
                </c:pt>
              </c:numCache>
            </c:numRef>
          </c:val>
          <c:smooth val="0"/>
          <c:extLst>
            <c:ext xmlns:c16="http://schemas.microsoft.com/office/drawing/2014/chart" uri="{C3380CC4-5D6E-409C-BE32-E72D297353CC}">
              <c16:uniqueId val="{00000001-CBD9-4E1C-8F5F-07D36FDDFA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8D-4B5F-94C3-FC2DAE6EC3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8D-4B5F-94C3-FC2DAE6EC3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D-4A63-9D2A-4683B56823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D-4A63-9D2A-4683B56823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0-4153-9A7A-9E4288E396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0-4153-9A7A-9E4288E396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2-42BC-AD1E-2FF4E3CFDD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2-42BC-AD1E-2FF4E3CFDD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51-46C7-BE60-440000813F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1-46C7-BE60-440000813F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9E-4AC4-8752-42203D9CAD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243.02</c:v>
                </c:pt>
                <c:pt idx="1">
                  <c:v>196.19</c:v>
                </c:pt>
                <c:pt idx="2">
                  <c:v>129.4</c:v>
                </c:pt>
                <c:pt idx="3">
                  <c:v>126.26</c:v>
                </c:pt>
                <c:pt idx="4">
                  <c:v>113.17</c:v>
                </c:pt>
              </c:numCache>
            </c:numRef>
          </c:val>
          <c:smooth val="0"/>
          <c:extLst>
            <c:ext xmlns:c16="http://schemas.microsoft.com/office/drawing/2014/chart" uri="{C3380CC4-5D6E-409C-BE32-E72D297353CC}">
              <c16:uniqueId val="{00000001-9E9E-4AC4-8752-42203D9CAD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39.35</c:v>
                </c:pt>
                <c:pt idx="1">
                  <c:v>39.159999999999997</c:v>
                </c:pt>
                <c:pt idx="2">
                  <c:v>38.68</c:v>
                </c:pt>
                <c:pt idx="3">
                  <c:v>37.06</c:v>
                </c:pt>
                <c:pt idx="4">
                  <c:v>33.270000000000003</c:v>
                </c:pt>
              </c:numCache>
            </c:numRef>
          </c:val>
          <c:extLst>
            <c:ext xmlns:c16="http://schemas.microsoft.com/office/drawing/2014/chart" uri="{C3380CC4-5D6E-409C-BE32-E72D297353CC}">
              <c16:uniqueId val="{00000000-A05B-4A80-8C48-B886FB15FB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41.35</c:v>
                </c:pt>
                <c:pt idx="1">
                  <c:v>39.07</c:v>
                </c:pt>
                <c:pt idx="2">
                  <c:v>38.409999999999997</c:v>
                </c:pt>
                <c:pt idx="3">
                  <c:v>35.869999999999997</c:v>
                </c:pt>
                <c:pt idx="4">
                  <c:v>31.6</c:v>
                </c:pt>
              </c:numCache>
            </c:numRef>
          </c:val>
          <c:smooth val="0"/>
          <c:extLst>
            <c:ext xmlns:c16="http://schemas.microsoft.com/office/drawing/2014/chart" uri="{C3380CC4-5D6E-409C-BE32-E72D297353CC}">
              <c16:uniqueId val="{00000001-A05B-4A80-8C48-B886FB15FB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575.96</c:v>
                </c:pt>
                <c:pt idx="1">
                  <c:v>581.16999999999996</c:v>
                </c:pt>
                <c:pt idx="2">
                  <c:v>581.39</c:v>
                </c:pt>
                <c:pt idx="3">
                  <c:v>607.39</c:v>
                </c:pt>
                <c:pt idx="4">
                  <c:v>689.23</c:v>
                </c:pt>
              </c:numCache>
            </c:numRef>
          </c:val>
          <c:extLst>
            <c:ext xmlns:c16="http://schemas.microsoft.com/office/drawing/2014/chart" uri="{C3380CC4-5D6E-409C-BE32-E72D297353CC}">
              <c16:uniqueId val="{00000000-E121-4A81-89DE-5C6275F6BA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456.7</c:v>
                </c:pt>
                <c:pt idx="1">
                  <c:v>485</c:v>
                </c:pt>
                <c:pt idx="2">
                  <c:v>501.56</c:v>
                </c:pt>
                <c:pt idx="3">
                  <c:v>528.78</c:v>
                </c:pt>
                <c:pt idx="4">
                  <c:v>596.92999999999995</c:v>
                </c:pt>
              </c:numCache>
            </c:numRef>
          </c:val>
          <c:smooth val="0"/>
          <c:extLst>
            <c:ext xmlns:c16="http://schemas.microsoft.com/office/drawing/2014/chart" uri="{C3380CC4-5D6E-409C-BE32-E72D297353CC}">
              <c16:uniqueId val="{00000001-E121-4A81-89DE-5C6275F6BA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福知山市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簡易排水</v>
      </c>
      <c r="Q8" s="35"/>
      <c r="R8" s="35"/>
      <c r="S8" s="35"/>
      <c r="T8" s="35"/>
      <c r="U8" s="35"/>
      <c r="V8" s="35"/>
      <c r="W8" s="35" t="str">
        <f>データ!L6</f>
        <v>J2</v>
      </c>
      <c r="X8" s="35"/>
      <c r="Y8" s="35"/>
      <c r="Z8" s="35"/>
      <c r="AA8" s="35"/>
      <c r="AB8" s="35"/>
      <c r="AC8" s="35"/>
      <c r="AD8" s="36" t="str">
        <f>データ!$M$6</f>
        <v>非設置</v>
      </c>
      <c r="AE8" s="36"/>
      <c r="AF8" s="36"/>
      <c r="AG8" s="36"/>
      <c r="AH8" s="36"/>
      <c r="AI8" s="36"/>
      <c r="AJ8" s="36"/>
      <c r="AK8" s="3"/>
      <c r="AL8" s="37">
        <f>データ!S6</f>
        <v>76568</v>
      </c>
      <c r="AM8" s="37"/>
      <c r="AN8" s="37"/>
      <c r="AO8" s="37"/>
      <c r="AP8" s="37"/>
      <c r="AQ8" s="37"/>
      <c r="AR8" s="37"/>
      <c r="AS8" s="37"/>
      <c r="AT8" s="38">
        <f>データ!T6</f>
        <v>552.54</v>
      </c>
      <c r="AU8" s="38"/>
      <c r="AV8" s="38"/>
      <c r="AW8" s="38"/>
      <c r="AX8" s="38"/>
      <c r="AY8" s="38"/>
      <c r="AZ8" s="38"/>
      <c r="BA8" s="38"/>
      <c r="BB8" s="38">
        <f>データ!U6</f>
        <v>138.57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0.04</v>
      </c>
      <c r="Q10" s="38"/>
      <c r="R10" s="38"/>
      <c r="S10" s="38"/>
      <c r="T10" s="38"/>
      <c r="U10" s="38"/>
      <c r="V10" s="38"/>
      <c r="W10" s="38">
        <f>データ!Q6</f>
        <v>100</v>
      </c>
      <c r="X10" s="38"/>
      <c r="Y10" s="38"/>
      <c r="Z10" s="38"/>
      <c r="AA10" s="38"/>
      <c r="AB10" s="38"/>
      <c r="AC10" s="38"/>
      <c r="AD10" s="37">
        <f>データ!R6</f>
        <v>3718</v>
      </c>
      <c r="AE10" s="37"/>
      <c r="AF10" s="37"/>
      <c r="AG10" s="37"/>
      <c r="AH10" s="37"/>
      <c r="AI10" s="37"/>
      <c r="AJ10" s="37"/>
      <c r="AK10" s="2"/>
      <c r="AL10" s="37">
        <f>データ!V6</f>
        <v>28</v>
      </c>
      <c r="AM10" s="37"/>
      <c r="AN10" s="37"/>
      <c r="AO10" s="37"/>
      <c r="AP10" s="37"/>
      <c r="AQ10" s="37"/>
      <c r="AR10" s="37"/>
      <c r="AS10" s="37"/>
      <c r="AT10" s="38">
        <f>データ!W6</f>
        <v>0.05</v>
      </c>
      <c r="AU10" s="38"/>
      <c r="AV10" s="38"/>
      <c r="AW10" s="38"/>
      <c r="AX10" s="38"/>
      <c r="AY10" s="38"/>
      <c r="AZ10" s="38"/>
      <c r="BA10" s="38"/>
      <c r="BB10" s="38">
        <f>データ!X6</f>
        <v>560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【113.17】</v>
      </c>
      <c r="I86" s="12" t="str">
        <f>データ!CA6</f>
        <v>【31.60】</v>
      </c>
      <c r="J86" s="12" t="str">
        <f>データ!CL6</f>
        <v>【596.93】</v>
      </c>
      <c r="K86" s="12" t="str">
        <f>データ!CW6</f>
        <v>【24.44】</v>
      </c>
      <c r="L86" s="12" t="str">
        <f>データ!DH6</f>
        <v>【95.52】</v>
      </c>
      <c r="M86" s="12" t="s">
        <v>45</v>
      </c>
      <c r="N86" s="12" t="s">
        <v>45</v>
      </c>
      <c r="O86" s="12" t="str">
        <f>データ!EO6</f>
        <v>【0.00】</v>
      </c>
    </row>
  </sheetData>
  <sheetProtection algorithmName="SHA-512" hashValue="id8PBHz57YF0msg+M0ltB0BK9S4ZOhkidb2byVPz3sEB/XkAo1bycYzyKA1VM6AnwTt0BH3dp2UwH+lGT+5fYw==" saltValue="zgMsd+9gfEaIfwcFyz4l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262013</v>
      </c>
      <c r="D6" s="19">
        <f t="shared" si="3"/>
        <v>47</v>
      </c>
      <c r="E6" s="19">
        <f t="shared" si="3"/>
        <v>17</v>
      </c>
      <c r="F6" s="19">
        <f t="shared" si="3"/>
        <v>8</v>
      </c>
      <c r="G6" s="19">
        <f t="shared" si="3"/>
        <v>0</v>
      </c>
      <c r="H6" s="19" t="str">
        <f t="shared" si="3"/>
        <v>京都府　福知山市</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0.04</v>
      </c>
      <c r="Q6" s="20">
        <f t="shared" si="3"/>
        <v>100</v>
      </c>
      <c r="R6" s="20">
        <f t="shared" si="3"/>
        <v>3718</v>
      </c>
      <c r="S6" s="20">
        <f t="shared" si="3"/>
        <v>76568</v>
      </c>
      <c r="T6" s="20">
        <f t="shared" si="3"/>
        <v>552.54</v>
      </c>
      <c r="U6" s="20">
        <f t="shared" si="3"/>
        <v>138.57</v>
      </c>
      <c r="V6" s="20">
        <f t="shared" si="3"/>
        <v>28</v>
      </c>
      <c r="W6" s="20">
        <f t="shared" si="3"/>
        <v>0.05</v>
      </c>
      <c r="X6" s="20">
        <f t="shared" si="3"/>
        <v>560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243.02</v>
      </c>
      <c r="BL6" s="21">
        <f t="shared" si="7"/>
        <v>196.19</v>
      </c>
      <c r="BM6" s="21">
        <f t="shared" si="7"/>
        <v>129.4</v>
      </c>
      <c r="BN6" s="21">
        <f t="shared" si="7"/>
        <v>126.26</v>
      </c>
      <c r="BO6" s="21">
        <f t="shared" si="7"/>
        <v>113.17</v>
      </c>
      <c r="BP6" s="20" t="str">
        <f>IF(BP7="","",IF(BP7="-","【-】","【"&amp;SUBSTITUTE(TEXT(BP7,"#,##0.00"),"-","△")&amp;"】"))</f>
        <v>【113.17】</v>
      </c>
      <c r="BQ6" s="21">
        <f>IF(BQ7="",NA(),BQ7)</f>
        <v>39.35</v>
      </c>
      <c r="BR6" s="21">
        <f t="shared" ref="BR6:BZ6" si="8">IF(BR7="",NA(),BR7)</f>
        <v>39.159999999999997</v>
      </c>
      <c r="BS6" s="21">
        <f t="shared" si="8"/>
        <v>38.68</v>
      </c>
      <c r="BT6" s="21">
        <f t="shared" si="8"/>
        <v>37.06</v>
      </c>
      <c r="BU6" s="21">
        <f t="shared" si="8"/>
        <v>33.270000000000003</v>
      </c>
      <c r="BV6" s="21">
        <f t="shared" si="8"/>
        <v>41.35</v>
      </c>
      <c r="BW6" s="21">
        <f t="shared" si="8"/>
        <v>39.07</v>
      </c>
      <c r="BX6" s="21">
        <f t="shared" si="8"/>
        <v>38.409999999999997</v>
      </c>
      <c r="BY6" s="21">
        <f t="shared" si="8"/>
        <v>35.869999999999997</v>
      </c>
      <c r="BZ6" s="21">
        <f t="shared" si="8"/>
        <v>31.6</v>
      </c>
      <c r="CA6" s="20" t="str">
        <f>IF(CA7="","",IF(CA7="-","【-】","【"&amp;SUBSTITUTE(TEXT(CA7,"#,##0.00"),"-","△")&amp;"】"))</f>
        <v>【31.60】</v>
      </c>
      <c r="CB6" s="21">
        <f>IF(CB7="",NA(),CB7)</f>
        <v>575.96</v>
      </c>
      <c r="CC6" s="21">
        <f t="shared" ref="CC6:CK6" si="9">IF(CC7="",NA(),CC7)</f>
        <v>581.16999999999996</v>
      </c>
      <c r="CD6" s="21">
        <f t="shared" si="9"/>
        <v>581.39</v>
      </c>
      <c r="CE6" s="21">
        <f t="shared" si="9"/>
        <v>607.39</v>
      </c>
      <c r="CF6" s="21">
        <f t="shared" si="9"/>
        <v>689.23</v>
      </c>
      <c r="CG6" s="21">
        <f t="shared" si="9"/>
        <v>456.7</v>
      </c>
      <c r="CH6" s="21">
        <f t="shared" si="9"/>
        <v>485</v>
      </c>
      <c r="CI6" s="21">
        <f t="shared" si="9"/>
        <v>501.56</v>
      </c>
      <c r="CJ6" s="21">
        <f t="shared" si="9"/>
        <v>528.78</v>
      </c>
      <c r="CK6" s="21">
        <f t="shared" si="9"/>
        <v>596.92999999999995</v>
      </c>
      <c r="CL6" s="20" t="str">
        <f>IF(CL7="","",IF(CL7="-","【-】","【"&amp;SUBSTITUTE(TEXT(CL7,"#,##0.00"),"-","△")&amp;"】"))</f>
        <v>【596.93】</v>
      </c>
      <c r="CM6" s="21">
        <f>IF(CM7="",NA(),CM7)</f>
        <v>20</v>
      </c>
      <c r="CN6" s="21">
        <f t="shared" ref="CN6:CV6" si="10">IF(CN7="",NA(),CN7)</f>
        <v>20</v>
      </c>
      <c r="CO6" s="21">
        <f t="shared" si="10"/>
        <v>20</v>
      </c>
      <c r="CP6" s="21">
        <f t="shared" si="10"/>
        <v>20</v>
      </c>
      <c r="CQ6" s="21">
        <f t="shared" si="10"/>
        <v>20</v>
      </c>
      <c r="CR6" s="21">
        <f t="shared" si="10"/>
        <v>27.26</v>
      </c>
      <c r="CS6" s="21">
        <f t="shared" si="10"/>
        <v>27.09</v>
      </c>
      <c r="CT6" s="21">
        <f t="shared" si="10"/>
        <v>26.64</v>
      </c>
      <c r="CU6" s="21">
        <f t="shared" si="10"/>
        <v>26.11</v>
      </c>
      <c r="CV6" s="21">
        <f t="shared" si="10"/>
        <v>24.44</v>
      </c>
      <c r="CW6" s="20" t="str">
        <f>IF(CW7="","",IF(CW7="-","【-】","【"&amp;SUBSTITUTE(TEXT(CW7,"#,##0.00"),"-","△")&amp;"】"))</f>
        <v>【24.44】</v>
      </c>
      <c r="CX6" s="21">
        <f>IF(CX7="",NA(),CX7)</f>
        <v>100</v>
      </c>
      <c r="CY6" s="21">
        <f t="shared" ref="CY6:DG6" si="11">IF(CY7="",NA(),CY7)</f>
        <v>100</v>
      </c>
      <c r="CZ6" s="21">
        <f t="shared" si="11"/>
        <v>100</v>
      </c>
      <c r="DA6" s="21">
        <f t="shared" si="11"/>
        <v>100</v>
      </c>
      <c r="DB6" s="21">
        <f t="shared" si="11"/>
        <v>100</v>
      </c>
      <c r="DC6" s="21">
        <f t="shared" si="11"/>
        <v>94.93</v>
      </c>
      <c r="DD6" s="21">
        <f t="shared" si="11"/>
        <v>95.1</v>
      </c>
      <c r="DE6" s="21">
        <f t="shared" si="11"/>
        <v>95.52</v>
      </c>
      <c r="DF6" s="21">
        <f t="shared" si="11"/>
        <v>94.97</v>
      </c>
      <c r="DG6" s="21">
        <f t="shared" si="11"/>
        <v>95.52</v>
      </c>
      <c r="DH6" s="20" t="str">
        <f>IF(DH7="","",IF(DH7="-","【-】","【"&amp;SUBSTITUTE(TEXT(DH7,"#,##0.00"),"-","△")&amp;"】"))</f>
        <v>【95.52】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262013</v>
      </c>
      <c r="D7" s="23">
        <v>47</v>
      </c>
      <c r="E7" s="23">
        <v>17</v>
      </c>
      <c r="F7" s="23">
        <v>8</v>
      </c>
      <c r="G7" s="23">
        <v>0</v>
      </c>
      <c r="H7" s="23" t="s">
        <v>99</v>
      </c>
      <c r="I7" s="23" t="s">
        <v>100</v>
      </c>
      <c r="J7" s="23" t="s">
        <v>101</v>
      </c>
      <c r="K7" s="23" t="s">
        <v>102</v>
      </c>
      <c r="L7" s="23" t="s">
        <v>103</v>
      </c>
      <c r="M7" s="23" t="s">
        <v>104</v>
      </c>
      <c r="N7" s="24" t="s">
        <v>105</v>
      </c>
      <c r="O7" s="24" t="s">
        <v>106</v>
      </c>
      <c r="P7" s="24">
        <v>0.04</v>
      </c>
      <c r="Q7" s="24">
        <v>100</v>
      </c>
      <c r="R7" s="24">
        <v>3718</v>
      </c>
      <c r="S7" s="24">
        <v>76568</v>
      </c>
      <c r="T7" s="24">
        <v>552.54</v>
      </c>
      <c r="U7" s="24">
        <v>138.57</v>
      </c>
      <c r="V7" s="24">
        <v>28</v>
      </c>
      <c r="W7" s="24">
        <v>0.05</v>
      </c>
      <c r="X7" s="24">
        <v>560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243.02</v>
      </c>
      <c r="BL7" s="24">
        <v>196.19</v>
      </c>
      <c r="BM7" s="24">
        <v>129.4</v>
      </c>
      <c r="BN7" s="24">
        <v>126.26</v>
      </c>
      <c r="BO7" s="24">
        <v>113.17</v>
      </c>
      <c r="BP7" s="24">
        <v>113.17</v>
      </c>
      <c r="BQ7" s="24">
        <v>39.35</v>
      </c>
      <c r="BR7" s="24">
        <v>39.159999999999997</v>
      </c>
      <c r="BS7" s="24">
        <v>38.68</v>
      </c>
      <c r="BT7" s="24">
        <v>37.06</v>
      </c>
      <c r="BU7" s="24">
        <v>33.270000000000003</v>
      </c>
      <c r="BV7" s="24">
        <v>41.35</v>
      </c>
      <c r="BW7" s="24">
        <v>39.07</v>
      </c>
      <c r="BX7" s="24">
        <v>38.409999999999997</v>
      </c>
      <c r="BY7" s="24">
        <v>35.869999999999997</v>
      </c>
      <c r="BZ7" s="24">
        <v>31.6</v>
      </c>
      <c r="CA7" s="24">
        <v>31.6</v>
      </c>
      <c r="CB7" s="24">
        <v>575.96</v>
      </c>
      <c r="CC7" s="24">
        <v>581.16999999999996</v>
      </c>
      <c r="CD7" s="24">
        <v>581.39</v>
      </c>
      <c r="CE7" s="24">
        <v>607.39</v>
      </c>
      <c r="CF7" s="24">
        <v>689.23</v>
      </c>
      <c r="CG7" s="24">
        <v>456.7</v>
      </c>
      <c r="CH7" s="24">
        <v>485</v>
      </c>
      <c r="CI7" s="24">
        <v>501.56</v>
      </c>
      <c r="CJ7" s="24">
        <v>528.78</v>
      </c>
      <c r="CK7" s="24">
        <v>596.92999999999995</v>
      </c>
      <c r="CL7" s="24">
        <v>596.92999999999995</v>
      </c>
      <c r="CM7" s="24">
        <v>20</v>
      </c>
      <c r="CN7" s="24">
        <v>20</v>
      </c>
      <c r="CO7" s="24">
        <v>20</v>
      </c>
      <c r="CP7" s="24">
        <v>20</v>
      </c>
      <c r="CQ7" s="24">
        <v>20</v>
      </c>
      <c r="CR7" s="24">
        <v>27.26</v>
      </c>
      <c r="CS7" s="24">
        <v>27.09</v>
      </c>
      <c r="CT7" s="24">
        <v>26.64</v>
      </c>
      <c r="CU7" s="24">
        <v>26.11</v>
      </c>
      <c r="CV7" s="24">
        <v>24.44</v>
      </c>
      <c r="CW7" s="24">
        <v>24.44</v>
      </c>
      <c r="CX7" s="24">
        <v>100</v>
      </c>
      <c r="CY7" s="24">
        <v>100</v>
      </c>
      <c r="CZ7" s="24">
        <v>100</v>
      </c>
      <c r="DA7" s="24">
        <v>100</v>
      </c>
      <c r="DB7" s="24">
        <v>100</v>
      </c>
      <c r="DC7" s="24">
        <v>94.93</v>
      </c>
      <c r="DD7" s="24">
        <v>95.1</v>
      </c>
      <c r="DE7" s="24">
        <v>95.52</v>
      </c>
      <c r="DF7" s="24">
        <v>94.97</v>
      </c>
      <c r="DG7" s="24">
        <v>95.52</v>
      </c>
      <c r="DH7" s="24">
        <v>95.52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福知山市上下水道部</cp:lastModifiedBy>
  <dcterms:created xsi:type="dcterms:W3CDTF">2023-01-13T00:07:09Z</dcterms:created>
  <dcterms:modified xsi:type="dcterms:W3CDTF">2023-02-09T05:18:37Z</dcterms:modified>
  <cp:category/>
</cp:coreProperties>
</file>