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4\【R5.1】【京都府自治振興課】公営企業に係る「経営比較分析表」（令和３年度決算）の分析等について\"/>
    </mc:Choice>
  </mc:AlternateContent>
  <xr:revisionPtr revIDLastSave="0" documentId="13_ncr:1_{A0373634-6DCD-49E2-978D-C22FA88EC9B6}" xr6:coauthVersionLast="36" xr6:coauthVersionMax="36" xr10:uidLastSave="{00000000-0000-0000-0000-000000000000}"/>
  <workbookProtection workbookAlgorithmName="SHA-512" workbookHashValue="VazhW6JSYJqwN09qqNyt+ihjyqhe/XwlitLwafPIS18rfGMTuUu6i7MOO1fNKSlTnPmw7rfznzj14Pjvx4BUpg==" workbookSaltValue="cPGxJEONH588I26iZDjfPA==" workbookSpinCount="100000" lockStructure="1"/>
  <bookViews>
    <workbookView xWindow="0" yWindow="0" windowWidth="28800" windowHeight="127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AL8" i="4" s="1"/>
  <c r="R6" i="5"/>
  <c r="AD10" i="4" s="1"/>
  <c r="Q6" i="5"/>
  <c r="W10" i="4" s="1"/>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T10" i="4"/>
  <c r="AL10" i="4"/>
  <c r="I10" i="4"/>
  <c r="BB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<sst xmlns="http://schemas.openxmlformats.org/spreadsheetml/2006/main" count="236" uniqueCount="120">
  <si>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</si>
  <si>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</si>
  <si>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</si>
  <si>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</si>
  <si>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</si>
  <si>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</si>
  <si>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</si>
  <si>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</si>
  <si>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</si>
  <si>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</si>
  <si>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</si>
  <si>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</si>
  <si>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</si>
  <si>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</si>
  <si>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</si>
  <si>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</si>
  <si>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</si>
  <si>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</si>
  <si>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</si>
  <si>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</si>
  <si>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</si>
  <si>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</si>
  <si>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</si>
  <si>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</si>
  <si>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</si>
  <si>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</si>
  <si>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</si>
  <si>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</si>
  <si>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</si>
  <si>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</si>
  <si>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</si>
  <si>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</si>
  <si>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</si>
  <si>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</si>
  <si>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</si>
  <si>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</si>
  <si>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</si>
  <si>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</si>
  <si>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</si>
  <si>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</si>
  <si>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</si>
  <si>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</si>
  <si>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</si>
  <si>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</si>
  <si>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</si>
  <si>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</si>
  <si>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</si>
  <si>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</si>
  <si>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</si>
  <si>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</si>
  <si>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</si>
  <si>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</si>
  <si>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</si>
  <si>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</si>
  <si>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</si>
  <si>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</si>
  <si>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</si>
  <si>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</si>
  <si>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</si>
  <si>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</si>
  <si>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</si>
  <si>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</si>
  <si>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</si>
  <si>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</si>
  <si>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</si>
  <si>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</si>
  <si>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</si>
  <si>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</si>
  <si>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</si>
  <si>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</si>
  <si>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</si>
  <si>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</si>
  <si>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</si>
  <si>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</si>
  <si>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</si>
  <si>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</si>
  <si>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</si>
  <si>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</si>
  <si>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</si>
  <si>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</si>
  <si>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</si>
  <si>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</si>
  <si>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</si>
  <si>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</si>
  <si>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</si>
  <si>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</si>
  <si>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</si>
  <si>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</si>
  <si>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</si>
  <si>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</si>
  <si>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</si>
  <si>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</si>
  <si>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</si>
  <si>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</si>
  <si>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</si>
  <si>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</si>
  <si>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</si>
  <si>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</si>
  <si>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</si>
  <si>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</si>
  <si>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</si>
  <si>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</si>
  <si>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</si>
  <si>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</si>
  <si>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</si>
  <si>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</si>
  <si>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</si>
  <si>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</si>
  <si>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</si>
  <si>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</si>
  <si>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</si>
  <si>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</si>
  <si>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</si>
  <si>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</si>
  <si>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</si>
  <si>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</si>
  <si>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</si>
  <si>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他会計繰入金等の増加により総収益は増加したが、公営企業化に向けた取り組みや施設管理業務等の増加により総費用も増加し、収支差引は前年度より悪化している。今後も人口減少により使用料収入の減少が見込まれるため、厳しい状況が続く。
④平成30年度については、グラフ上は2,448.26となっているが、正しくは3.23である。管渠等の整備を完了していることから、事業規模に占める企業債残高は類似団体と比較し、低い数値で推移しており、今後は耐用年数の短い機械設備等を中心に計画的な更新を行う予定である。
⑤現状では汚水処理に係る経費を使用料収入で賄えていない状況が続いている。使用料収入が前年度より減少し、汚水処理費が増加したことにより数値が悪化している。今後も経費節減や使用料収入の確保に努める必要がある。
⑥有収水量が減少し汚水処理費が増加したため、汚水処理原価が上昇した。有収水量も人口減少に伴い減少していくため、今後も経費節減に努める必要がある。
⑦類似団体と比較し、やや低い数値で推移している。令和4年度に下豊西部地区を公共下水道に施設統合し、さらに令和5年度に行積長尾地区も公共下水道に施設統合する予定であり、施設利用の改善・向上に努める。
⑧類似団体の平均値を上回る水準となっており、農業用排水の水質の汚濁を防止し、農村地域の健全な水循環に資するとともに、農村の基礎的な生活環境の向上に寄与している。100%を目標とし、引き続き水洗化率の向上に努める必要がある。</t>
    <rPh sb="1" eb="2">
      <t>タ</t>
    </rPh>
    <rPh sb="2" eb="4">
      <t>カイケイ</t>
    </rPh>
    <rPh sb="4" eb="6">
      <t>クリイレ</t>
    </rPh>
    <rPh sb="6" eb="7">
      <t>キン</t>
    </rPh>
    <rPh sb="7" eb="8">
      <t>トウ</t>
    </rPh>
    <rPh sb="9" eb="11">
      <t>ゾウカ</t>
    </rPh>
    <rPh sb="18" eb="20">
      <t>ゾウカ</t>
    </rPh>
    <rPh sb="24" eb="26">
      <t>コウエイ</t>
    </rPh>
    <rPh sb="26" eb="29">
      <t>キギョウカ</t>
    </rPh>
    <rPh sb="30" eb="31">
      <t>ム</t>
    </rPh>
    <rPh sb="33" eb="34">
      <t>ト</t>
    </rPh>
    <rPh sb="35" eb="36">
      <t>ク</t>
    </rPh>
    <rPh sb="38" eb="40">
      <t>シセツ</t>
    </rPh>
    <rPh sb="40" eb="42">
      <t>カンリ</t>
    </rPh>
    <rPh sb="42" eb="44">
      <t>ギョウム</t>
    </rPh>
    <rPh sb="44" eb="45">
      <t>トウ</t>
    </rPh>
    <rPh sb="46" eb="48">
      <t>ゾウカ</t>
    </rPh>
    <rPh sb="55" eb="57">
      <t>ゾウカ</t>
    </rPh>
    <rPh sb="265" eb="267">
      <t>シュウニュウ</t>
    </rPh>
    <rPh sb="283" eb="288">
      <t>シヨウリョウシュウニュウ</t>
    </rPh>
    <rPh sb="289" eb="292">
      <t>ゼンネンド</t>
    </rPh>
    <rPh sb="294" eb="296">
      <t>ゲンショウ</t>
    </rPh>
    <rPh sb="298" eb="300">
      <t>オスイ</t>
    </rPh>
    <rPh sb="300" eb="302">
      <t>ショリ</t>
    </rPh>
    <rPh sb="302" eb="303">
      <t>ヒ</t>
    </rPh>
    <rPh sb="304" eb="306">
      <t>ゾウカ</t>
    </rPh>
    <rPh sb="313" eb="315">
      <t>スウチ</t>
    </rPh>
    <rPh sb="316" eb="318">
      <t>アッカ</t>
    </rPh>
    <rPh sb="334" eb="336">
      <t>シュウニュウ</t>
    </rPh>
    <rPh sb="351" eb="355">
      <t>ユウシュウスイリョウ</t>
    </rPh>
    <rPh sb="356" eb="358">
      <t>ゲンショウ</t>
    </rPh>
    <rPh sb="379" eb="381">
      <t>ジョウショウ</t>
    </rPh>
    <rPh sb="475" eb="477">
      <t>レイワ</t>
    </rPh>
    <rPh sb="478" eb="480">
      <t>ネンド</t>
    </rPh>
    <rPh sb="488" eb="490">
      <t>コウキョウ</t>
    </rPh>
    <rPh sb="490" eb="493">
      <t>ゲスイドウ</t>
    </rPh>
    <rPh sb="494" eb="496">
      <t>シセツ</t>
    </rPh>
    <rPh sb="496" eb="498">
      <t>トウゴウ</t>
    </rPh>
    <rPh sb="500" eb="502">
      <t>ヨテイ</t>
    </rPh>
    <phoneticPr fontId="4"/>
  </si>
  <si>
    <t>③管渠の整備は完了しているが、整備完了からの経過年数が浅く、法定耐用年数が経過するまで期間があるため、管渠施設の老朽化度合は低い。平成29年度については施設統合に伴う管渠布設により他の年度と比較すると高い数値となっている。</t>
    <rPh sb="90" eb="91">
      <t>ホカ</t>
    </rPh>
    <rPh sb="92" eb="94">
      <t>ネンド</t>
    </rPh>
    <rPh sb="95" eb="97">
      <t>ヒカク</t>
    </rPh>
    <rPh sb="100" eb="101">
      <t>タカ</t>
    </rPh>
    <rPh sb="102" eb="104">
      <t>スウチ</t>
    </rPh>
    <phoneticPr fontId="4"/>
  </si>
  <si>
    <t>　本市の農業集落排水施設の整備は平成19年度に完了していることから、現在は適正な施設の維持管理業務が事業の大半を占めている状況である。
　処理施設が広範囲に多数点在するため維持管理費が大きく、また、施設に対する処理区域の面積は小さく有収水量も低いため、汚水処理原価が高い傾向にある。使用料収入のみでは維持管理経費を賄えていない状況であり、安定した財源の確保と更なる維持管理費の節減を図る必要がある。
　維持管理費節減に向けての対策として、平成29年度に三河地区を北有路地区に、今西中地区を井田・額田地区に施設統合する事業が完了し、施設数を減らしたことにより、人口減少により生じた施設の余剰能力を有効に活用することで、事業効率の向上を図った。令和4年度に下豊西部地区を公共下水道に施設統合し、さらに令和5年度に行積長尾地区も公共下水道に施設統合する予定であり、さらなる事業効率の向上を図る。
　また、令和5年4月より現在の特別会計を廃止し、地方公営企業法の全部適用を予定している。</t>
    <rPh sb="348" eb="350">
      <t>レイワ</t>
    </rPh>
    <rPh sb="351" eb="353">
      <t>ネンド</t>
    </rPh>
    <rPh sb="361" eb="366">
      <t>コウキョウゲスイドウ</t>
    </rPh>
    <rPh sb="367" eb="369">
      <t>シセツ</t>
    </rPh>
    <rPh sb="373" eb="3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</si>
</sst>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0.65</c:v>
                </c:pt>
                <c:pt idx="1">
                  <c:v>0.4</c:v>
                </c:pt>
                <c:pt idx="2">
                  <c:v>7.0000000000000007E-2</c:v>
                </c:pt>
                <c:pt idx="3">
                  <c:v>0.1</c:v>
                </c:pt>
                <c:pt idx="4" formatCode="#,##0.00;&quot;△&quot;#,##0.00">
                  <c:v>0</c:v>
                </c:pt>
              </c:numCache>
            </c:numRef>
          </c:val>
          <c:extLst>
            <c:ext xmlns:c16="http://schemas.microsoft.com/office/drawing/2014/chart" uri="{C3380CC4-5D6E-409C-BE32-E72D297353CC}">
              <c16:uniqueId val="{00000000-A5D7-4FE7-A6EE-1C4EA24D94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A5D7-4FE7-A6EE-1C4EA24D94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51.63</c:v>
                </c:pt>
                <c:pt idx="1">
                  <c:v>53.52</c:v>
                </c:pt>
                <c:pt idx="2">
                  <c:v>51.56</c:v>
                </c:pt>
                <c:pt idx="3">
                  <c:v>53.36</c:v>
                </c:pt>
                <c:pt idx="4">
                  <c:v>53.1</c:v>
                </c:pt>
              </c:numCache>
            </c:numRef>
          </c:val>
          <c:extLst>
            <c:ext xmlns:c16="http://schemas.microsoft.com/office/drawing/2014/chart" uri="{C3380CC4-5D6E-409C-BE32-E72D297353CC}">
              <c16:uniqueId val="{00000000-8E42-4781-B5AD-208ED79496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8E42-4781-B5AD-208ED79496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c:v>
                </c:pt>
                <c:pt idx="1">
                  <c:v>96.2</c:v>
                </c:pt>
                <c:pt idx="2">
                  <c:v>96.31</c:v>
                </c:pt>
                <c:pt idx="3">
                  <c:v>96.04</c:v>
                </c:pt>
                <c:pt idx="4">
                  <c:v>96.14</c:v>
                </c:pt>
              </c:numCache>
            </c:numRef>
          </c:val>
          <c:extLst>
            <c:ext xmlns:c16="http://schemas.microsoft.com/office/drawing/2014/chart" uri="{C3380CC4-5D6E-409C-BE32-E72D297353CC}">
              <c16:uniqueId val="{00000000-E2F5-46D8-ADF7-A1251D1328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E2F5-46D8-ADF7-A1251D1328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50.66</c:v>
                </c:pt>
                <c:pt idx="1">
                  <c:v>52.12</c:v>
                </c:pt>
                <c:pt idx="2">
                  <c:v>49.18</c:v>
                </c:pt>
                <c:pt idx="3">
                  <c:v>48.7</c:v>
                </c:pt>
                <c:pt idx="4">
                  <c:v>47.35</c:v>
                </c:pt>
              </c:numCache>
            </c:numRef>
          </c:val>
          <c:extLst>
            <c:ext xmlns:c16="http://schemas.microsoft.com/office/drawing/2014/chart" uri="{C3380CC4-5D6E-409C-BE32-E72D297353CC}">
              <c16:uniqueId val="{00000000-FCAF-4308-AF20-D8AE528062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F-4308-AF20-D8AE528062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B-48A1-A6F2-0C209F3F9F3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B-48A1-A6F2-0C209F3F9F3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9-445A-B191-24A4823578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9-445A-B191-24A4823578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3-47A5-939C-531066082F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3-47A5-939C-531066082F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A-4D9F-A491-5F4932693A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A-4D9F-A491-5F4932693A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82.34</c:v>
                </c:pt>
                <c:pt idx="1">
                  <c:v>2448.2600000000002</c:v>
                </c:pt>
                <c:pt idx="2" formatCode="#,##0.00;&quot;△&quot;#,##0.00">
                  <c:v>0</c:v>
                </c:pt>
                <c:pt idx="3">
                  <c:v>29.44</c:v>
                </c:pt>
                <c:pt idx="4">
                  <c:v>47.72</c:v>
                </c:pt>
              </c:numCache>
            </c:numRef>
          </c:val>
          <c:extLst>
            <c:ext xmlns:c16="http://schemas.microsoft.com/office/drawing/2014/chart" uri="{C3380CC4-5D6E-409C-BE32-E72D297353CC}">
              <c16:uniqueId val="{00000000-0AD7-400D-BD86-B9AEBD0D62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0AD7-400D-BD86-B9AEBD0D62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60.31</c:v>
                </c:pt>
                <c:pt idx="1">
                  <c:v>57.33</c:v>
                </c:pt>
                <c:pt idx="2">
                  <c:v>61.04</c:v>
                </c:pt>
                <c:pt idx="3">
                  <c:v>60.92</c:v>
                </c:pt>
                <c:pt idx="4">
                  <c:v>52.11</c:v>
                </c:pt>
              </c:numCache>
            </c:numRef>
          </c:val>
          <c:extLst>
            <c:ext xmlns:c16="http://schemas.microsoft.com/office/drawing/2014/chart" uri="{C3380CC4-5D6E-409C-BE32-E72D297353CC}">
              <c16:uniqueId val="{00000000-8D4C-468F-9853-826ECF8D2F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8D4C-468F-9853-826ECF8D2F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370.13</c:v>
                </c:pt>
                <c:pt idx="1">
                  <c:v>395.09</c:v>
                </c:pt>
                <c:pt idx="2">
                  <c:v>372.96</c:v>
                </c:pt>
                <c:pt idx="3">
                  <c:v>375.31</c:v>
                </c:pt>
                <c:pt idx="4">
                  <c:v>444.21</c:v>
                </c:pt>
              </c:numCache>
            </c:numRef>
          </c:val>
          <c:extLst>
            <c:ext xmlns:c16="http://schemas.microsoft.com/office/drawing/2014/chart" uri="{C3380CC4-5D6E-409C-BE32-E72D297353CC}">
              <c16:uniqueId val="{00000000-E002-43D2-A505-EA9C31649E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E002-43D2-A505-EA9C31649E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福知山市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76568</v>
      </c>
      <c r="AM8" s="55"/>
      <c r="AN8" s="55"/>
      <c r="AO8" s="55"/>
      <c r="AP8" s="55"/>
      <c r="AQ8" s="55"/>
      <c r="AR8" s="55"/>
      <c r="AS8" s="55"/>
      <c r="AT8" s="54">
        <f>データ!T6</f>
        <v>552.54</v>
      </c>
      <c r="AU8" s="54"/>
      <c r="AV8" s="54"/>
      <c r="AW8" s="54"/>
      <c r="AX8" s="54"/>
      <c r="AY8" s="54"/>
      <c r="AZ8" s="54"/>
      <c r="BA8" s="54"/>
      <c r="BB8" s="54">
        <f>データ!U6</f>
        <v>138.57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10.77</v>
      </c>
      <c r="Q10" s="54"/>
      <c r="R10" s="54"/>
      <c r="S10" s="54"/>
      <c r="T10" s="54"/>
      <c r="U10" s="54"/>
      <c r="V10" s="54"/>
      <c r="W10" s="54">
        <f>データ!Q6</f>
        <v>73.95</v>
      </c>
      <c r="X10" s="54"/>
      <c r="Y10" s="54"/>
      <c r="Z10" s="54"/>
      <c r="AA10" s="54"/>
      <c r="AB10" s="54"/>
      <c r="AC10" s="54"/>
      <c r="AD10" s="55">
        <f>データ!R6</f>
        <v>3718</v>
      </c>
      <c r="AE10" s="55"/>
      <c r="AF10" s="55"/>
      <c r="AG10" s="55"/>
      <c r="AH10" s="55"/>
      <c r="AI10" s="55"/>
      <c r="AJ10" s="55"/>
      <c r="AK10" s="2"/>
      <c r="AL10" s="55">
        <f>データ!V6</f>
        <v>8190</v>
      </c>
      <c r="AM10" s="55"/>
      <c r="AN10" s="55"/>
      <c r="AO10" s="55"/>
      <c r="AP10" s="55"/>
      <c r="AQ10" s="55"/>
      <c r="AR10" s="55"/>
      <c r="AS10" s="55"/>
      <c r="AT10" s="54">
        <f>データ!W6</f>
        <v>6.97</v>
      </c>
      <c r="AU10" s="54"/>
      <c r="AV10" s="54"/>
      <c r="AW10" s="54"/>
      <c r="AX10" s="54"/>
      <c r="AY10" s="54"/>
      <c r="AZ10" s="54"/>
      <c r="BA10" s="54"/>
      <c r="BB10" s="54">
        <f>データ!X6</f>
        <v>1175.04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lKWeoiDRtsCVrtzvECrS7x1ZTVuS1KWXwTugDURbFuPnrSljqRPYb8jbqV2hjywEcYUSSGX81879hqCfxyZJkw==" saltValue="eqvpjzY7IutXDvHsGh3S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262013</v>
      </c>
      <c r="D6" s="19">
        <f t="shared" si="3"/>
        <v>47</v>
      </c>
      <c r="E6" s="19">
        <f t="shared" si="3"/>
        <v>17</v>
      </c>
      <c r="F6" s="19">
        <f t="shared" si="3"/>
        <v>5</v>
      </c>
      <c r="G6" s="19">
        <f t="shared" si="3"/>
        <v>0</v>
      </c>
      <c r="H6" s="19" t="str">
        <f t="shared" si="3"/>
        <v>京都府　福知山市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10.77</v>
      </c>
      <c r="Q6" s="20">
        <f t="shared" si="3"/>
        <v>73.95</v>
      </c>
      <c r="R6" s="20">
        <f t="shared" si="3"/>
        <v>3718</v>
      </c>
      <c r="S6" s="20">
        <f t="shared" si="3"/>
        <v>76568</v>
      </c>
      <c r="T6" s="20">
        <f t="shared" si="3"/>
        <v>552.54</v>
      </c>
      <c r="U6" s="20">
        <f t="shared" si="3"/>
        <v>138.57</v>
      </c>
      <c r="V6" s="20">
        <f t="shared" si="3"/>
        <v>8190</v>
      </c>
      <c r="W6" s="20">
        <f t="shared" si="3"/>
        <v>6.97</v>
      </c>
      <c r="X6" s="20">
        <f t="shared" si="3"/>
        <v>1175.04</v>
      </c>
      <c r="Y6" s="21">
        <f>IF(Y7="",NA(),Y7)</f>
        <v>50.66</v>
      </c>
      <c r="Z6" s="21">
        <f t="shared" ref="Z6:AH6" si="4">IF(Z7="",NA(),Z7)</f>
        <v>52.12</v>
      </c>
      <c r="AA6" s="21">
        <f t="shared" si="4"/>
        <v>49.18</v>
      </c>
      <c r="AB6" s="21">
        <f t="shared" si="4"/>
        <v>48.7</v>
      </c>
      <c r="AC6" s="21">
        <f t="shared" si="4"/>
        <v>47.35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82.34</v>
      </c>
      <c r="BG6" s="21">
        <f t="shared" ref="BG6:BO6" si="7">IF(BG7="",NA(),BG7)</f>
        <v>2448.2600000000002</v>
      </c>
      <c r="BH6" s="20">
        <f t="shared" si="7"/>
        <v>0</v>
      </c>
      <c r="BI6" s="21">
        <f t="shared" si="7"/>
        <v>29.44</v>
      </c>
      <c r="BJ6" s="21">
        <f t="shared" si="7"/>
        <v>47.72</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60.31</v>
      </c>
      <c r="BR6" s="21">
        <f t="shared" ref="BR6:BZ6" si="8">IF(BR7="",NA(),BR7)</f>
        <v>57.33</v>
      </c>
      <c r="BS6" s="21">
        <f t="shared" si="8"/>
        <v>61.04</v>
      </c>
      <c r="BT6" s="21">
        <f t="shared" si="8"/>
        <v>60.92</v>
      </c>
      <c r="BU6" s="21">
        <f t="shared" si="8"/>
        <v>52.11</v>
      </c>
      <c r="BV6" s="21">
        <f t="shared" si="8"/>
        <v>65.33</v>
      </c>
      <c r="BW6" s="21">
        <f t="shared" si="8"/>
        <v>65.39</v>
      </c>
      <c r="BX6" s="21">
        <f t="shared" si="8"/>
        <v>65.37</v>
      </c>
      <c r="BY6" s="21">
        <f t="shared" si="8"/>
        <v>68.11</v>
      </c>
      <c r="BZ6" s="21">
        <f t="shared" si="8"/>
        <v>67.23</v>
      </c>
      <c r="CA6" s="20" t="str">
        <f>IF(CA7="","",IF(CA7="-","【-】","【"&amp;SUBSTITUTE(TEXT(CA7,"#,##0.00"),"-","△")&amp;"】"))</f>
        <v>【60.65】</v>
      </c>
      <c r="CB6" s="21">
        <f>IF(CB7="",NA(),CB7)</f>
        <v>370.13</v>
      </c>
      <c r="CC6" s="21">
        <f t="shared" ref="CC6:CK6" si="9">IF(CC7="",NA(),CC7)</f>
        <v>395.09</v>
      </c>
      <c r="CD6" s="21">
        <f t="shared" si="9"/>
        <v>372.96</v>
      </c>
      <c r="CE6" s="21">
        <f t="shared" si="9"/>
        <v>375.31</v>
      </c>
      <c r="CF6" s="21">
        <f t="shared" si="9"/>
        <v>444.21</v>
      </c>
      <c r="CG6" s="21">
        <f t="shared" si="9"/>
        <v>227.43</v>
      </c>
      <c r="CH6" s="21">
        <f t="shared" si="9"/>
        <v>230.88</v>
      </c>
      <c r="CI6" s="21">
        <f t="shared" si="9"/>
        <v>228.99</v>
      </c>
      <c r="CJ6" s="21">
        <f t="shared" si="9"/>
        <v>222.41</v>
      </c>
      <c r="CK6" s="21">
        <f t="shared" si="9"/>
        <v>228.21</v>
      </c>
      <c r="CL6" s="20" t="str">
        <f>IF(CL7="","",IF(CL7="-","【-】","【"&amp;SUBSTITUTE(TEXT(CL7,"#,##0.00"),"-","△")&amp;"】"))</f>
        <v>【256.97】</v>
      </c>
      <c r="CM6" s="21">
        <f>IF(CM7="",NA(),CM7)</f>
        <v>51.63</v>
      </c>
      <c r="CN6" s="21">
        <f t="shared" ref="CN6:CV6" si="10">IF(CN7="",NA(),CN7)</f>
        <v>53.52</v>
      </c>
      <c r="CO6" s="21">
        <f t="shared" si="10"/>
        <v>51.56</v>
      </c>
      <c r="CP6" s="21">
        <f t="shared" si="10"/>
        <v>53.36</v>
      </c>
      <c r="CQ6" s="21">
        <f t="shared" si="10"/>
        <v>53.1</v>
      </c>
      <c r="CR6" s="21">
        <f t="shared" si="10"/>
        <v>56.01</v>
      </c>
      <c r="CS6" s="21">
        <f t="shared" si="10"/>
        <v>56.72</v>
      </c>
      <c r="CT6" s="21">
        <f t="shared" si="10"/>
        <v>54.06</v>
      </c>
      <c r="CU6" s="21">
        <f t="shared" si="10"/>
        <v>55.26</v>
      </c>
      <c r="CV6" s="21">
        <f t="shared" si="10"/>
        <v>54.54</v>
      </c>
      <c r="CW6" s="20" t="str">
        <f>IF(CW7="","",IF(CW7="-","【-】","【"&amp;SUBSTITUTE(TEXT(CW7,"#,##0.00"),"-","△")&amp;"】"))</f>
        <v>【61.14】</v>
      </c>
      <c r="CX6" s="21">
        <f>IF(CX7="",NA(),CX7)</f>
        <v>96</v>
      </c>
      <c r="CY6" s="21">
        <f t="shared" ref="CY6:DG6" si="11">IF(CY7="",NA(),CY7)</f>
        <v>96.2</v>
      </c>
      <c r="CZ6" s="21">
        <f t="shared" si="11"/>
        <v>96.31</v>
      </c>
      <c r="DA6" s="21">
        <f t="shared" si="11"/>
        <v>96.04</v>
      </c>
      <c r="DB6" s="21">
        <f t="shared" si="11"/>
        <v>96.14</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0.65</v>
      </c>
      <c r="EF6" s="21">
        <f t="shared" ref="EF6:EN6" si="14">IF(EF7="",NA(),EF7)</f>
        <v>0.4</v>
      </c>
      <c r="EG6" s="21">
        <f t="shared" si="14"/>
        <v>7.0000000000000007E-2</v>
      </c>
      <c r="EH6" s="21">
        <f t="shared" si="14"/>
        <v>0.1</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262013</v>
      </c>
      <c r="D7" s="23">
        <v>47</v>
      </c>
      <c r="E7" s="23">
        <v>17</v>
      </c>
      <c r="F7" s="23">
        <v>5</v>
      </c>
      <c r="G7" s="23">
        <v>0</v>
      </c>
      <c r="H7" s="23" t="s">
        <v>99</v>
      </c>
      <c r="I7" s="23" t="s">
        <v>100</v>
      </c>
      <c r="J7" s="23" t="s">
        <v>101</v>
      </c>
      <c r="K7" s="23" t="s">
        <v>102</v>
      </c>
      <c r="L7" s="23" t="s">
        <v>103</v>
      </c>
      <c r="M7" s="23" t="s">
        <v>104</v>
      </c>
      <c r="N7" s="24" t="s">
        <v>105</v>
      </c>
      <c r="O7" s="24" t="s">
        <v>106</v>
      </c>
      <c r="P7" s="24">
        <v>10.77</v>
      </c>
      <c r="Q7" s="24">
        <v>73.95</v>
      </c>
      <c r="R7" s="24">
        <v>3718</v>
      </c>
      <c r="S7" s="24">
        <v>76568</v>
      </c>
      <c r="T7" s="24">
        <v>552.54</v>
      </c>
      <c r="U7" s="24">
        <v>138.57</v>
      </c>
      <c r="V7" s="24">
        <v>8190</v>
      </c>
      <c r="W7" s="24">
        <v>6.97</v>
      </c>
      <c r="X7" s="24">
        <v>1175.04</v>
      </c>
      <c r="Y7" s="24">
        <v>50.66</v>
      </c>
      <c r="Z7" s="24">
        <v>52.12</v>
      </c>
      <c r="AA7" s="24">
        <v>49.18</v>
      </c>
      <c r="AB7" s="24">
        <v>48.7</v>
      </c>
      <c r="AC7" s="24">
        <v>47.35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82.34</v>
      </c>
      <c r="BG7" s="24">
        <v>2448.2600000000002</v>
      </c>
      <c r="BH7" s="24">
        <v>0</v>
      </c>
      <c r="BI7" s="24">
        <v>29.44</v>
      </c>
      <c r="BJ7" s="24">
        <v>47.72</v>
      </c>
      <c r="BK7" s="24">
        <v>684.74</v>
      </c>
      <c r="BL7" s="24">
        <v>654.91999999999996</v>
      </c>
      <c r="BM7" s="24">
        <v>654.71</v>
      </c>
      <c r="BN7" s="24">
        <v>783.8</v>
      </c>
      <c r="BO7" s="24">
        <v>778.81</v>
      </c>
      <c r="BP7" s="24">
        <v>786.37</v>
      </c>
      <c r="BQ7" s="24">
        <v>60.31</v>
      </c>
      <c r="BR7" s="24">
        <v>57.33</v>
      </c>
      <c r="BS7" s="24">
        <v>61.04</v>
      </c>
      <c r="BT7" s="24">
        <v>60.92</v>
      </c>
      <c r="BU7" s="24">
        <v>52.11</v>
      </c>
      <c r="BV7" s="24">
        <v>65.33</v>
      </c>
      <c r="BW7" s="24">
        <v>65.39</v>
      </c>
      <c r="BX7" s="24">
        <v>65.37</v>
      </c>
      <c r="BY7" s="24">
        <v>68.11</v>
      </c>
      <c r="BZ7" s="24">
        <v>67.23</v>
      </c>
      <c r="CA7" s="24">
        <v>60.65</v>
      </c>
      <c r="CB7" s="24">
        <v>370.13</v>
      </c>
      <c r="CC7" s="24">
        <v>395.09</v>
      </c>
      <c r="CD7" s="24">
        <v>372.96</v>
      </c>
      <c r="CE7" s="24">
        <v>375.31</v>
      </c>
      <c r="CF7" s="24">
        <v>444.21</v>
      </c>
      <c r="CG7" s="24">
        <v>227.43</v>
      </c>
      <c r="CH7" s="24">
        <v>230.88</v>
      </c>
      <c r="CI7" s="24">
        <v>228.99</v>
      </c>
      <c r="CJ7" s="24">
        <v>222.41</v>
      </c>
      <c r="CK7" s="24">
        <v>228.21</v>
      </c>
      <c r="CL7" s="24">
        <v>256.97000000000003</v>
      </c>
      <c r="CM7" s="24">
        <v>51.63</v>
      </c>
      <c r="CN7" s="24">
        <v>53.52</v>
      </c>
      <c r="CO7" s="24">
        <v>51.56</v>
      </c>
      <c r="CP7" s="24">
        <v>53.36</v>
      </c>
      <c r="CQ7" s="24">
        <v>53.1</v>
      </c>
      <c r="CR7" s="24">
        <v>56.01</v>
      </c>
      <c r="CS7" s="24">
        <v>56.72</v>
      </c>
      <c r="CT7" s="24">
        <v>54.06</v>
      </c>
      <c r="CU7" s="24">
        <v>55.26</v>
      </c>
      <c r="CV7" s="24">
        <v>54.54</v>
      </c>
      <c r="CW7" s="24">
        <v>61.14</v>
      </c>
      <c r="CX7" s="24">
        <v>96</v>
      </c>
      <c r="CY7" s="24">
        <v>96.2</v>
      </c>
      <c r="CZ7" s="24">
        <v>96.31</v>
      </c>
      <c r="DA7" s="24">
        <v>96.04</v>
      </c>
      <c r="DB7" s="24">
        <v>96.14</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0.65</v>
      </c>
      <c r="EF7" s="24">
        <v>0.4</v>
      </c>
      <c r="EG7" s="24">
        <v>7.0000000000000007E-2</v>
      </c>
      <c r="EH7" s="24">
        <v>0.1</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2023-01-24T00:10:09Z</cp:lastPrinted>
  <dcterms:created xsi:type="dcterms:W3CDTF">2023-01-13T00:02:35Z</dcterms:created>
  <dcterms:modified xsi:type="dcterms:W3CDTF">2023-01-24T00:10:11Z</dcterms:modified>
  <cp:category/>
</cp:coreProperties>
</file>