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6 与謝野町\"/>
    </mc:Choice>
  </mc:AlternateContent>
  <xr:revisionPtr revIDLastSave="0" documentId="13_ncr:1_{724FA15F-F2D5-4B8D-813A-DE98F7C8D374}" xr6:coauthVersionLast="36" xr6:coauthVersionMax="36" xr10:uidLastSave="{00000000-0000-0000-0000-000000000000}"/>
  <workbookProtection workbookAlgorithmName="SHA-512" workbookHashValue="1pAASS9X7gHjFZ72AmpUWUQy++mhAloshgEPfF/gqeNKCfBcgUOpewT2kysUaqDLf1hSpnz3Z/nKPxPONRFzHQ==" workbookSaltValue="axomvN5Np3JdV8K6Ae9AqA=="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<sst xmlns="http://schemas.openxmlformats.org/spreadsheetml/2006/main" count="241" uniqueCount="116">
  <si>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</si>
  <si>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</si>
  <si>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</si>
  <si>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</si>
  <si>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</si>
  <si>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</si>
  <si>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</si>
  <si>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</si>
  <si>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</si>
  <si>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</si>
  <si>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</si>
  <si>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</si>
  <si>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</si>
  <si>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</si>
  <si>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</si>
  <si>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</si>
  <si>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</si>
  <si>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</si>
  <si>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</si>
  <si>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</si>
  <si>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</si>
  <si>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</si>
  <si>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</si>
  <si>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</si>
  <si>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</si>
  <si>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</si>
  <si>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</si>
  <si>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</si>
  <si>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</si>
  <si>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</si>
  <si>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</si>
  <si>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</si>
  <si>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</si>
  <si>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</si>
  <si>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</si>
  <si>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</si>
  <si>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</si>
  <si>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</si>
  <si>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</si>
  <si>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</si>
  <si>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</si>
  <si>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</si>
  <si>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</si>
  <si>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</si>
  <si>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</si>
  <si>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</si>
  <si>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</si>
  <si>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</si>
  <si>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</si>
  <si>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</si>
  <si>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</si>
  <si>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</si>
  <si>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</si>
  <si>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</si>
  <si>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</si>
  <si>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</si>
  <si>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</si>
  <si>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</si>
  <si>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</si>
  <si>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</si>
  <si>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</si>
  <si>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</si>
  <si>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</si>
  <si>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</si>
  <si>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</si>
  <si>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</si>
  <si>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</si>
  <si>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</si>
  <si>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</si>
  <si>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</si>
  <si>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</si>
  <si>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</si>
  <si>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</si>
  <si>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</si>
  <si>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</si>
  <si>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</si>
  <si>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</si>
  <si>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</si>
  <si>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</si>
  <si>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</si>
  <si>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</si>
  <si>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</si>
  <si>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</si>
  <si>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</si>
  <si>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</si>
  <si>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</si>
  <si>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</si>
  <si>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</si>
  <si>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</si>
  <si>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</si>
  <si>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</si>
  <si>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</si>
  <si>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</si>
  <si>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</si>
  <si>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</si>
  <si>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</si>
  <si>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</si>
  <si>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</si>
  <si>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</si>
  <si>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</si>
  <si>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</si>
  <si>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</si>
  <si>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</si>
  <si>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</si>
  <si>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</si>
  <si>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</si>
  <si>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</si>
  <si>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</si>
  <si>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</si>
  <si>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</si>
  <si>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</si>
  <si>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</si>
  <si>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</si>
  <si>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</si>
  <si>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←書式設定</t>
    <rPh sb="1" eb="3">
      <t>ショシキ</t>
    </rPh>
    <rPh sb="3" eb="5">
      <t>セッテイ</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</si>
  <si>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1" eb="154">
      <t>シヨウリョウ</t>
    </rPh>
    <rPh sb="155" eb="157">
      <t>ネア</t>
    </rPh>
    <rPh sb="159" eb="161">
      <t>ジッシ</t>
    </rPh>
    <rPh sb="165" eb="166">
      <t>ゴ</t>
    </rPh>
    <rPh sb="167" eb="170">
      <t>ダンカイテキ</t>
    </rPh>
    <rPh sb="171" eb="173">
      <t>ネア</t>
    </rPh>
    <rPh sb="175" eb="178">
      <t>ケイカクテキ</t>
    </rPh>
    <rPh sb="179" eb="181">
      <t>ジッシ</t>
    </rPh>
    <rPh sb="183" eb="185">
      <t>ホウシン</t>
    </rPh>
    <rPh sb="194" eb="196">
      <t>コンパン</t>
    </rPh>
    <rPh sb="200" eb="201">
      <t>カ</t>
    </rPh>
    <rPh sb="205" eb="207">
      <t>ジュウミン</t>
    </rPh>
    <rPh sb="207" eb="209">
      <t>フタン</t>
    </rPh>
    <rPh sb="210" eb="212">
      <t>コウリョ</t>
    </rPh>
    <rPh sb="214" eb="216">
      <t>サキノ</t>
    </rPh>
    <rPh sb="224" eb="226">
      <t>ジョウキョウ</t>
    </rPh>
    <rPh sb="235" eb="237">
      <t>ケイエイ</t>
    </rPh>
    <rPh sb="237" eb="239">
      <t>カイゼン</t>
    </rPh>
    <rPh sb="243" eb="246">
      <t>シヨウリョウ</t>
    </rPh>
    <rPh sb="247" eb="249">
      <t>ネア</t>
    </rPh>
    <rPh sb="251" eb="254">
      <t>ダイゼンテイ</t>
    </rPh>
    <rPh sb="258" eb="260">
      <t>ジュウミン</t>
    </rPh>
    <rPh sb="261" eb="262">
      <t>タイ</t>
    </rPh>
    <rPh sb="263" eb="265">
      <t>コウホウ</t>
    </rPh>
    <rPh sb="265" eb="266">
      <t>トウ</t>
    </rPh>
    <rPh sb="267" eb="269">
      <t>ケイエイ</t>
    </rPh>
    <rPh sb="269" eb="271">
      <t>ジョウキョウ</t>
    </rPh>
    <rPh sb="272" eb="274">
      <t>ネアゲ</t>
    </rPh>
    <rPh sb="276" eb="279">
      <t>ヒツヨウセイ</t>
    </rPh>
    <rPh sb="280" eb="281">
      <t>ツタ</t>
    </rPh>
    <rPh sb="283" eb="285">
      <t>トウショ</t>
    </rPh>
    <rPh sb="286" eb="288">
      <t>ホウシン</t>
    </rPh>
    <rPh sb="291" eb="294">
      <t>ダンカイテキ</t>
    </rPh>
    <rPh sb="295" eb="297">
      <t>ネア</t>
    </rPh>
    <rPh sb="299" eb="302">
      <t>ケイカクテキ</t>
    </rPh>
    <rPh sb="303" eb="305">
      <t>ジッシ</t>
    </rPh>
    <rPh sb="308" eb="310">
      <t>ケイエイ</t>
    </rPh>
    <rPh sb="311" eb="314">
      <t>ケンゼンセイ</t>
    </rPh>
    <rPh sb="316" eb="318">
      <t>コウジョウ</t>
    </rPh>
    <rPh sb="319" eb="320">
      <t>ツト</t>
    </rPh>
    <rPh sb="332" eb="335">
      <t>ミセツゾク</t>
    </rPh>
    <rPh sb="335" eb="337">
      <t>セタイ</t>
    </rPh>
    <rPh sb="337" eb="338">
      <t>トウ</t>
    </rPh>
    <rPh sb="340" eb="342">
      <t>ブンショ</t>
    </rPh>
    <rPh sb="342" eb="343">
      <t>トウ</t>
    </rPh>
    <rPh sb="346" eb="348">
      <t>セツゾク</t>
    </rPh>
    <rPh sb="348" eb="350">
      <t>イライ</t>
    </rPh>
    <rPh sb="350" eb="351">
      <t>オヨ</t>
    </rPh>
    <rPh sb="352" eb="354">
      <t>コベツ</t>
    </rPh>
    <rPh sb="354" eb="356">
      <t>ホウモン</t>
    </rPh>
    <rPh sb="357" eb="359">
      <t>ジッシ</t>
    </rPh>
    <rPh sb="361" eb="364">
      <t>スイセンカ</t>
    </rPh>
    <rPh sb="364" eb="366">
      <t>ジンコウ</t>
    </rPh>
    <rPh sb="367" eb="369">
      <t>ゾウカ</t>
    </rPh>
    <rPh sb="373" eb="375">
      <t>ケイエイ</t>
    </rPh>
    <rPh sb="376" eb="379">
      <t>コウリツカ</t>
    </rPh>
    <rPh sb="381" eb="383">
      <t>コウジョウ</t>
    </rPh>
    <rPh sb="384" eb="386">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</si>
</sst>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5-4BDE-9304-F678F03EC2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0.32</c:v>
                </c:pt>
              </c:numCache>
            </c:numRef>
          </c:val>
          <c:smooth val="0"/>
          <c:extLst>
            <c:ext xmlns:c16="http://schemas.microsoft.com/office/drawing/2014/chart" uri="{C3380CC4-5D6E-409C-BE32-E72D297353CC}">
              <c16:uniqueId val="{00000001-4AB5-4BDE-9304-F678F03EC2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49.31</c:v>
                </c:pt>
                <c:pt idx="1">
                  <c:v>62.7</c:v>
                </c:pt>
                <c:pt idx="2">
                  <c:v>64.27</c:v>
                </c:pt>
                <c:pt idx="3">
                  <c:v>62.38</c:v>
                </c:pt>
                <c:pt idx="4">
                  <c:v>63.86</c:v>
                </c:pt>
              </c:numCache>
            </c:numRef>
          </c:val>
          <c:extLst>
            <c:ext xmlns:c16="http://schemas.microsoft.com/office/drawing/2014/chart" uri="{C3380CC4-5D6E-409C-BE32-E72D297353CC}">
              <c16:uniqueId val="{00000000-629A-4EE4-87CB-7C1CA89563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A-4EE4-87CB-7C1CA89563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72-4857-BF78-72F4E68D5E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72-4857-BF78-72F4E68D5E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EC-4CDB-8EA4-5FED6916FA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C-4CDB-8EA4-5FED6916FA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D-4D9E-BF18-1796EEDC48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D-4D9E-BF18-1796EEDC48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7-4C6D-8D73-ECF912A8A1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7-4C6D-8D73-ECF912A8A1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658.33</c:v>
                </c:pt>
                <c:pt idx="1">
                  <c:v>2707.17</c:v>
                </c:pt>
                <c:pt idx="2">
                  <c:v>360.68</c:v>
                </c:pt>
                <c:pt idx="3">
                  <c:v>208.46</c:v>
                </c:pt>
                <c:pt idx="4">
                  <c:v>235.74</c:v>
                </c:pt>
              </c:numCache>
            </c:numRef>
          </c:val>
          <c:extLst>
            <c:ext xmlns:c16="http://schemas.microsoft.com/office/drawing/2014/chart" uri="{C3380CC4-5D6E-409C-BE32-E72D297353CC}">
              <c16:uniqueId val="{00000000-DE88-4513-81EC-DEBDA0F541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1245.0999999999999</c:v>
                </c:pt>
              </c:numCache>
            </c:numRef>
          </c:val>
          <c:smooth val="0"/>
          <c:extLst>
            <c:ext xmlns:c16="http://schemas.microsoft.com/office/drawing/2014/chart" uri="{C3380CC4-5D6E-409C-BE32-E72D297353CC}">
              <c16:uniqueId val="{00000001-DE88-4513-81EC-DEBDA0F541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42.32</c:v>
                </c:pt>
                <c:pt idx="1">
                  <c:v>72.23</c:v>
                </c:pt>
                <c:pt idx="2">
                  <c:v>74.239999999999995</c:v>
                </c:pt>
                <c:pt idx="3">
                  <c:v>67.260000000000005</c:v>
                </c:pt>
                <c:pt idx="4">
                  <c:v>69.099999999999994</c:v>
                </c:pt>
              </c:numCache>
            </c:numRef>
          </c:val>
          <c:extLst>
            <c:ext xmlns:c16="http://schemas.microsoft.com/office/drawing/2014/chart" uri="{C3380CC4-5D6E-409C-BE32-E72D297353CC}">
              <c16:uniqueId val="{00000000-B4FA-4BC3-B2B0-125750D9B1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79.77</c:v>
                </c:pt>
              </c:numCache>
            </c:numRef>
          </c:val>
          <c:smooth val="0"/>
          <c:extLst>
            <c:ext xmlns:c16="http://schemas.microsoft.com/office/drawing/2014/chart" uri="{C3380CC4-5D6E-409C-BE32-E72D297353CC}">
              <c16:uniqueId val="{00000001-B4FA-4BC3-B2B0-125750D9B1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348.31</c:v>
                </c:pt>
                <c:pt idx="1">
                  <c:v>228.02</c:v>
                </c:pt>
                <c:pt idx="2">
                  <c:v>229.77</c:v>
                </c:pt>
                <c:pt idx="3">
                  <c:v>253.73</c:v>
                </c:pt>
                <c:pt idx="4">
                  <c:v>248.97</c:v>
                </c:pt>
              </c:numCache>
            </c:numRef>
          </c:val>
          <c:extLst>
            <c:ext xmlns:c16="http://schemas.microsoft.com/office/drawing/2014/chart" uri="{C3380CC4-5D6E-409C-BE32-E72D297353CC}">
              <c16:uniqueId val="{00000000-AA58-427F-A72D-5CABC46BAD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214.56</c:v>
                </c:pt>
              </c:numCache>
            </c:numRef>
          </c:val>
          <c:smooth val="0"/>
          <c:extLst>
            <c:ext xmlns:c16="http://schemas.microsoft.com/office/drawing/2014/chart" uri="{C3380CC4-5D6E-409C-BE32-E72D297353CC}">
              <c16:uniqueId val="{00000001-AA58-427F-A72D-5CABC46BAD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A4-4EA4-A66E-6A762E5992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49.47</c:v>
                </c:pt>
              </c:numCache>
            </c:numRef>
          </c:val>
          <c:smooth val="0"/>
          <c:extLst>
            <c:ext xmlns:c16="http://schemas.microsoft.com/office/drawing/2014/chart" uri="{C3380CC4-5D6E-409C-BE32-E72D297353CC}">
              <c16:uniqueId val="{00000001-3AA4-4EA4-A66E-6A762E5992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87.05</c:v>
                </c:pt>
                <c:pt idx="1">
                  <c:v>87.78</c:v>
                </c:pt>
                <c:pt idx="2">
                  <c:v>87.97</c:v>
                </c:pt>
                <c:pt idx="3">
                  <c:v>88.39</c:v>
                </c:pt>
                <c:pt idx="4">
                  <c:v>89.22</c:v>
                </c:pt>
              </c:numCache>
            </c:numRef>
          </c:val>
          <c:extLst>
            <c:ext xmlns:c16="http://schemas.microsoft.com/office/drawing/2014/chart" uri="{C3380CC4-5D6E-409C-BE32-E72D297353CC}">
              <c16:uniqueId val="{00000000-759D-4C4B-BA8C-99BB41D0D7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82.06</c:v>
                </c:pt>
              </c:numCache>
            </c:numRef>
          </c:val>
          <c:smooth val="0"/>
          <c:extLst>
            <c:ext xmlns:c16="http://schemas.microsoft.com/office/drawing/2014/chart" uri="{C3380CC4-5D6E-409C-BE32-E72D297353CC}">
              <c16:uniqueId val="{00000001-759D-4C4B-BA8C-99BB41D0D7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Cd2</v>
      </c>
      <c r="X8" s="45"/>
      <c r="Y8" s="45"/>
      <c r="Z8" s="45"/>
      <c r="AA8" s="45"/>
      <c r="AB8" s="45"/>
      <c r="AC8" s="45"/>
      <c r="AD8" s="46" t="str">
        <f>データ!$M$6</f>
        <v>非設置</v>
      </c>
      <c r="AE8" s="46"/>
      <c r="AF8" s="46"/>
      <c r="AG8" s="46"/>
      <c r="AH8" s="46"/>
      <c r="AI8" s="46"/>
      <c r="AJ8" s="46"/>
      <c r="AK8" s="3"/>
      <c r="AL8" s="47">
        <f>データ!S6</f>
        <v>21040</v>
      </c>
      <c r="AM8" s="47"/>
      <c r="AN8" s="47"/>
      <c r="AO8" s="47"/>
      <c r="AP8" s="47"/>
      <c r="AQ8" s="47"/>
      <c r="AR8" s="47"/>
      <c r="AS8" s="47"/>
      <c r="AT8" s="48">
        <f>データ!T6</f>
        <v>108.38</v>
      </c>
      <c r="AU8" s="48"/>
      <c r="AV8" s="48"/>
      <c r="AW8" s="48"/>
      <c r="AX8" s="48"/>
      <c r="AY8" s="48"/>
      <c r="AZ8" s="48"/>
      <c r="BA8" s="48"/>
      <c r="BB8" s="48">
        <f>データ!U6</f>
        <v>194.13</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29</v>
      </c>
      <c r="X9" s="44"/>
      <c r="Y9" s="44"/>
      <c r="Z9" s="44"/>
      <c r="AA9" s="44"/>
      <c r="AB9" s="44"/>
      <c r="AC9" s="44"/>
      <c r="AD9" s="44" t="s">
        <v>23</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33</v>
      </c>
      <c r="BC9" s="44"/>
      <c r="BD9" s="44"/>
      <c r="BE9" s="44"/>
      <c r="BF9" s="44"/>
      <c r="BG9" s="44"/>
      <c r="BH9" s="44"/>
      <c r="BI9" s="44"/>
      <c r="BJ9" s="3"/>
      <c r="BK9" s="3"/>
      <c r="BL9" s="51" t="s">
        <v>36</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25.91</v>
      </c>
      <c r="Q10" s="48"/>
      <c r="R10" s="48"/>
      <c r="S10" s="48"/>
      <c r="T10" s="48"/>
      <c r="U10" s="48"/>
      <c r="V10" s="48"/>
      <c r="W10" s="48">
        <f>データ!Q6</f>
        <v>96.11</v>
      </c>
      <c r="X10" s="48"/>
      <c r="Y10" s="48"/>
      <c r="Z10" s="48"/>
      <c r="AA10" s="48"/>
      <c r="AB10" s="48"/>
      <c r="AC10" s="48"/>
      <c r="AD10" s="47">
        <f>データ!R6</f>
        <v>2954</v>
      </c>
      <c r="AE10" s="47"/>
      <c r="AF10" s="47"/>
      <c r="AG10" s="47"/>
      <c r="AH10" s="47"/>
      <c r="AI10" s="47"/>
      <c r="AJ10" s="47"/>
      <c r="AK10" s="2"/>
      <c r="AL10" s="47">
        <f>データ!V6</f>
        <v>5408</v>
      </c>
      <c r="AM10" s="47"/>
      <c r="AN10" s="47"/>
      <c r="AO10" s="47"/>
      <c r="AP10" s="47"/>
      <c r="AQ10" s="47"/>
      <c r="AR10" s="47"/>
      <c r="AS10" s="47"/>
      <c r="AT10" s="48">
        <f>データ!W6</f>
        <v>2.17</v>
      </c>
      <c r="AU10" s="48"/>
      <c r="AV10" s="48"/>
      <c r="AW10" s="48"/>
      <c r="AX10" s="48"/>
      <c r="AY10" s="48"/>
      <c r="AZ10" s="48"/>
      <c r="BA10" s="48"/>
      <c r="BB10" s="48">
        <f>データ!X6</f>
        <v>2492.17</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71</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46</v>
      </c>
      <c r="F85" s="6" t="s">
        <v>48</v>
      </c>
      <c r="G85" s="6" t="s">
        <v>49</v>
      </c>
      <c r="H85" s="6" t="s">
        <v>0</v>
      </c>
      <c r="I85" s="6" t="s">
        <v>11</v>
      </c>
      <c r="J85" s="6" t="s">
        <v>50</v>
      </c>
      <c r="K85" s="6" t="s">
        <v>51</v>
      </c>
      <c r="L85" s="6" t="s">
        <v>34</v>
      </c>
      <c r="M85" s="6" t="s">
        <v>38</v>
      </c>
      <c r="N85" s="6" t="s">
        <v>52</v>
      </c>
      <c r="O85" s="6" t="s">
        <v>53</v>
      </c>
    </row>
    <row r="86" spans="1:78" hidden="1" x14ac:dyDescent="0.15">
      <c r="B86" s="6"/>
      <c r="C86" s="6"/>
      <c r="D86" s="6"/>
      <c r="E86" s="6" t="str">
        <f>データ!AI6</f>
        <v/>
      </c>
      <c r="F86" s="6" t="s">
        <v>42</v>
      </c>
      <c r="G86" s="6" t="s">
        <v>42</v>
      </c>
      <c r="H86" s="6" t="str">
        <f>データ!BP6</f>
        <v>【705.21】</v>
      </c>
      <c r="I86" s="6" t="str">
        <f>データ!CA6</f>
        <v>【98.96】</v>
      </c>
      <c r="J86" s="6" t="str">
        <f>データ!CL6</f>
        <v>【134.52】</v>
      </c>
      <c r="K86" s="6" t="str">
        <f>データ!CW6</f>
        <v>【59.57】</v>
      </c>
      <c r="L86" s="6" t="str">
        <f>データ!DH6</f>
        <v>【95.57】</v>
      </c>
      <c r="M86" s="6" t="s">
        <v>42</v>
      </c>
      <c r="N86" s="6" t="s">
        <v>42</v>
      </c>
      <c r="O86" s="6" t="str">
        <f>データ!EO6</f>
        <v>【0.30】</v>
      </c>
    </row>
  </sheetData>
  <sheetProtection algorithmName="SHA-512" hashValue="vg3xtaMqfmhHJW5e1OcLGBnlvsoOfttw6cPFBFJ+SsR9rvHuj0GsvxN/C/g3n21ZI8m7mYNeRXygwy9xfaMviw==" saltValue="FD5VNmL3naAlRQX1K3avi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35</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27</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72</v>
      </c>
      <c r="J5" s="37" t="s">
        <v>73</v>
      </c>
      <c r="K5" s="37" t="s">
        <v>74</v>
      </c>
      <c r="L5" s="37" t="s">
        <v>75</v>
      </c>
      <c r="M5" s="37" t="s">
        <v>7</v>
      </c>
      <c r="N5" s="37" t="s">
        <v>76</v>
      </c>
      <c r="O5" s="37" t="s">
        <v>77</v>
      </c>
      <c r="P5" s="37" t="s">
        <v>78</v>
      </c>
      <c r="Q5" s="37" t="s">
        <v>79</v>
      </c>
      <c r="R5" s="37" t="s">
        <v>80</v>
      </c>
      <c r="S5" s="37" t="s">
        <v>81</v>
      </c>
      <c r="T5" s="37" t="s">
        <v>82</v>
      </c>
      <c r="U5" s="37" t="s">
        <v>65</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45</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15">
      <c r="A6" s="28" t="s">
        <v>97</v>
      </c>
      <c r="B6" s="33">
        <f t="shared" ref="B6:X6" si="1">B7</f>
        <v>2020</v>
      </c>
      <c r="C6" s="33">
        <f t="shared" si="1"/>
        <v>264652</v>
      </c>
      <c r="D6" s="33">
        <f t="shared" si="1"/>
        <v>47</v>
      </c>
      <c r="E6" s="33">
        <f t="shared" si="1"/>
        <v>17</v>
      </c>
      <c r="F6" s="33">
        <f t="shared" si="1"/>
        <v>1</v>
      </c>
      <c r="G6" s="33">
        <f t="shared" si="1"/>
        <v>0</v>
      </c>
      <c r="H6" s="33" t="str">
        <f t="shared" si="1"/>
        <v>京都府　与謝野町</v>
      </c>
      <c r="I6" s="33" t="str">
        <f t="shared" si="1"/>
        <v>法非適用</v>
      </c>
      <c r="J6" s="33" t="str">
        <f t="shared" si="1"/>
        <v>下水道事業</v>
      </c>
      <c r="K6" s="33" t="str">
        <f t="shared" si="1"/>
        <v>公共下水道</v>
      </c>
      <c r="L6" s="33" t="str">
        <f t="shared" si="1"/>
        <v>Cd2</v>
      </c>
      <c r="M6" s="33" t="str">
        <f t="shared" si="1"/>
        <v>非設置</v>
      </c>
      <c r="N6" s="38" t="str">
        <f t="shared" si="1"/>
        <v>-</v>
      </c>
      <c r="O6" s="38" t="str">
        <f t="shared" si="1"/>
        <v>該当数値なし</v>
      </c>
      <c r="P6" s="38">
        <f t="shared" si="1"/>
        <v>25.91</v>
      </c>
      <c r="Q6" s="38">
        <f t="shared" si="1"/>
        <v>96.11</v>
      </c>
      <c r="R6" s="38">
        <f t="shared" si="1"/>
        <v>2954</v>
      </c>
      <c r="S6" s="38">
        <f t="shared" si="1"/>
        <v>21040</v>
      </c>
      <c r="T6" s="38">
        <f t="shared" si="1"/>
        <v>108.38</v>
      </c>
      <c r="U6" s="38">
        <f t="shared" si="1"/>
        <v>194.13</v>
      </c>
      <c r="V6" s="38">
        <f t="shared" si="1"/>
        <v>5408</v>
      </c>
      <c r="W6" s="38">
        <f t="shared" si="1"/>
        <v>2.17</v>
      </c>
      <c r="X6" s="38">
        <f t="shared" si="1"/>
        <v>2492.17</v>
      </c>
      <c r="Y6" s="42">
        <f t="shared" ref="Y6:AH6" si="2">IF(Y7="",NA(),Y7)</f>
        <v>49.31</v>
      </c>
      <c r="Z6" s="42">
        <f t="shared" si="2"/>
        <v>62.7</v>
      </c>
      <c r="AA6" s="42">
        <f t="shared" si="2"/>
        <v>64.27</v>
      </c>
      <c r="AB6" s="42">
        <f t="shared" si="2"/>
        <v>62.38</v>
      </c>
      <c r="AC6" s="42">
        <f t="shared" si="2"/>
        <v>63.86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658.33</v>
      </c>
      <c r="BG6" s="42">
        <f t="shared" si="5"/>
        <v>2707.17</v>
      </c>
      <c r="BH6" s="42">
        <f t="shared" si="5"/>
        <v>360.68</v>
      </c>
      <c r="BI6" s="42">
        <f t="shared" si="5"/>
        <v>208.46</v>
      </c>
      <c r="BJ6" s="42">
        <f t="shared" si="5"/>
        <v>235.74</v>
      </c>
      <c r="BK6" s="42">
        <f t="shared" si="5"/>
        <v>1111.31</v>
      </c>
      <c r="BL6" s="42">
        <f t="shared" si="5"/>
        <v>966.33</v>
      </c>
      <c r="BM6" s="42">
        <f t="shared" si="5"/>
        <v>958.81</v>
      </c>
      <c r="BN6" s="42">
        <f t="shared" si="5"/>
        <v>1001.3</v>
      </c>
      <c r="BO6" s="42">
        <f t="shared" si="5"/>
        <v>1245.0999999999999</v>
      </c>
      <c r="BP6" s="38" t="str">
        <f>IF(BP7="","",IF(BP7="-","【-】","【"&amp;SUBSTITUTE(TEXT(BP7,"#,##0.00"),"-","△")&amp;"】"))</f>
        <v>【705.21】</v>
      </c>
      <c r="BQ6" s="42">
        <f t="shared" ref="BQ6:BZ6" si="6">IF(BQ7="",NA(),BQ7)</f>
        <v>42.32</v>
      </c>
      <c r="BR6" s="42">
        <f t="shared" si="6"/>
        <v>72.23</v>
      </c>
      <c r="BS6" s="42">
        <f t="shared" si="6"/>
        <v>74.239999999999995</v>
      </c>
      <c r="BT6" s="42">
        <f t="shared" si="6"/>
        <v>67.260000000000005</v>
      </c>
      <c r="BU6" s="42">
        <f t="shared" si="6"/>
        <v>69.099999999999994</v>
      </c>
      <c r="BV6" s="42">
        <f t="shared" si="6"/>
        <v>75.540000000000006</v>
      </c>
      <c r="BW6" s="42">
        <f t="shared" si="6"/>
        <v>81.739999999999995</v>
      </c>
      <c r="BX6" s="42">
        <f t="shared" si="6"/>
        <v>82.88</v>
      </c>
      <c r="BY6" s="42">
        <f t="shared" si="6"/>
        <v>81.88</v>
      </c>
      <c r="BZ6" s="42">
        <f t="shared" si="6"/>
        <v>79.77</v>
      </c>
      <c r="CA6" s="38" t="str">
        <f>IF(CA7="","",IF(CA7="-","【-】","【"&amp;SUBSTITUTE(TEXT(CA7,"#,##0.00"),"-","△")&amp;"】"))</f>
        <v>【98.96】</v>
      </c>
      <c r="CB6" s="42">
        <f t="shared" ref="CB6:CK6" si="7">IF(CB7="",NA(),CB7)</f>
        <v>348.31</v>
      </c>
      <c r="CC6" s="42">
        <f t="shared" si="7"/>
        <v>228.02</v>
      </c>
      <c r="CD6" s="42">
        <f t="shared" si="7"/>
        <v>229.77</v>
      </c>
      <c r="CE6" s="42">
        <f t="shared" si="7"/>
        <v>253.73</v>
      </c>
      <c r="CF6" s="42">
        <f t="shared" si="7"/>
        <v>248.97</v>
      </c>
      <c r="CG6" s="42">
        <f t="shared" si="7"/>
        <v>207.96</v>
      </c>
      <c r="CH6" s="42">
        <f t="shared" si="7"/>
        <v>194.31</v>
      </c>
      <c r="CI6" s="42">
        <f t="shared" si="7"/>
        <v>190.99</v>
      </c>
      <c r="CJ6" s="42">
        <f t="shared" si="7"/>
        <v>187.55</v>
      </c>
      <c r="CK6" s="42">
        <f t="shared" si="7"/>
        <v>214.56</v>
      </c>
      <c r="CL6" s="38" t="str">
        <f>IF(CL7="","",IF(CL7="-","【-】","【"&amp;SUBSTITUTE(TEXT(CL7,"#,##0.00"),"-","△")&amp;"】"))</f>
        <v>【134.52】</v>
      </c>
      <c r="CM6" s="42" t="str">
        <f t="shared" ref="CM6:CV6" si="8">IF(CM7="",NA(),CM7)</f>
        <v>-</v>
      </c>
      <c r="CN6" s="42" t="str">
        <f t="shared" si="8"/>
        <v>-</v>
      </c>
      <c r="CO6" s="42" t="str">
        <f t="shared" si="8"/>
        <v>-</v>
      </c>
      <c r="CP6" s="42" t="str">
        <f t="shared" si="8"/>
        <v>-</v>
      </c>
      <c r="CQ6" s="42" t="str">
        <f t="shared" si="8"/>
        <v>-</v>
      </c>
      <c r="CR6" s="42">
        <f t="shared" si="8"/>
        <v>53.51</v>
      </c>
      <c r="CS6" s="42">
        <f t="shared" si="8"/>
        <v>53.5</v>
      </c>
      <c r="CT6" s="42">
        <f t="shared" si="8"/>
        <v>52.58</v>
      </c>
      <c r="CU6" s="42">
        <f t="shared" si="8"/>
        <v>50.94</v>
      </c>
      <c r="CV6" s="42">
        <f t="shared" si="8"/>
        <v>49.47</v>
      </c>
      <c r="CW6" s="38" t="str">
        <f>IF(CW7="","",IF(CW7="-","【-】","【"&amp;SUBSTITUTE(TEXT(CW7,"#,##0.00"),"-","△")&amp;"】"))</f>
        <v>【59.57】</v>
      </c>
      <c r="CX6" s="42">
        <f t="shared" ref="CX6:DG6" si="9">IF(CX7="",NA(),CX7)</f>
        <v>87.05</v>
      </c>
      <c r="CY6" s="42">
        <f t="shared" si="9"/>
        <v>87.78</v>
      </c>
      <c r="CZ6" s="42">
        <f t="shared" si="9"/>
        <v>87.97</v>
      </c>
      <c r="DA6" s="42">
        <f t="shared" si="9"/>
        <v>88.39</v>
      </c>
      <c r="DB6" s="42">
        <f t="shared" si="9"/>
        <v>89.22</v>
      </c>
      <c r="DC6" s="42">
        <f t="shared" si="9"/>
        <v>83.91</v>
      </c>
      <c r="DD6" s="42">
        <f t="shared" si="9"/>
        <v>83.51</v>
      </c>
      <c r="DE6" s="42">
        <f t="shared" si="9"/>
        <v>83.02</v>
      </c>
      <c r="DF6" s="42">
        <f t="shared" si="9"/>
        <v>82.55</v>
      </c>
      <c r="DG6" s="42">
        <f t="shared" si="9"/>
        <v>82.06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0.15</v>
      </c>
      <c r="EK6" s="42">
        <f t="shared" si="12"/>
        <v>0.16</v>
      </c>
      <c r="EL6" s="42">
        <f t="shared" si="12"/>
        <v>0.13</v>
      </c>
      <c r="EM6" s="42">
        <f t="shared" si="12"/>
        <v>0.15</v>
      </c>
      <c r="EN6" s="42">
        <f t="shared" si="12"/>
        <v>0.32</v>
      </c>
      <c r="EO6" s="38" t="str">
        <f>IF(EO7="","",IF(EO7="-","【-】","【"&amp;SUBSTITUTE(TEXT(EO7,"#,##0.00"),"-","△")&amp;"】"))</f>
        <v>【0.30】</v>
      </c>
    </row>
    <row r="7" spans="1:145" s="27" customFormat="1" x14ac:dyDescent="0.15">
      <c r="A7" s="28"/>
      <c r="B7" s="34">
        <v>2020</v>
      </c>
      <c r="C7" s="34">
        <v>264652</v>
      </c>
      <c r="D7" s="34">
        <v>47</v>
      </c>
      <c r="E7" s="34">
        <v>17</v>
      </c>
      <c r="F7" s="34">
        <v>1</v>
      </c>
      <c r="G7" s="34">
        <v>0</v>
      </c>
      <c r="H7" s="34" t="s">
        <v>21</v>
      </c>
      <c r="I7" s="34" t="s">
        <v>98</v>
      </c>
      <c r="J7" s="34" t="s">
        <v>99</v>
      </c>
      <c r="K7" s="34" t="s">
        <v>100</v>
      </c>
      <c r="L7" s="34" t="s">
        <v>101</v>
      </c>
      <c r="M7" s="34" t="s">
        <v>102</v>
      </c>
      <c r="N7" s="39" t="s">
        <v>42</v>
      </c>
      <c r="O7" s="39" t="s">
        <v>103</v>
      </c>
      <c r="P7" s="39">
        <v>25.91</v>
      </c>
      <c r="Q7" s="39">
        <v>96.11</v>
      </c>
      <c r="R7" s="39">
        <v>2954</v>
      </c>
      <c r="S7" s="39">
        <v>21040</v>
      </c>
      <c r="T7" s="39">
        <v>108.38</v>
      </c>
      <c r="U7" s="39">
        <v>194.13</v>
      </c>
      <c r="V7" s="39">
        <v>5408</v>
      </c>
      <c r="W7" s="39">
        <v>2.17</v>
      </c>
      <c r="X7" s="39">
        <v>2492.17</v>
      </c>
      <c r="Y7" s="39">
        <v>49.31</v>
      </c>
      <c r="Z7" s="39">
        <v>62.7</v>
      </c>
      <c r="AA7" s="39">
        <v>64.27</v>
      </c>
      <c r="AB7" s="39">
        <v>62.38</v>
      </c>
      <c r="AC7" s="39">
        <v>63.86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658.33</v>
      </c>
      <c r="BG7" s="39">
        <v>2707.17</v>
      </c>
      <c r="BH7" s="39">
        <v>360.68</v>
      </c>
      <c r="BI7" s="39">
        <v>208.46</v>
      </c>
      <c r="BJ7" s="39">
        <v>235.74</v>
      </c>
      <c r="BK7" s="39">
        <v>1111.31</v>
      </c>
      <c r="BL7" s="39">
        <v>966.33</v>
      </c>
      <c r="BM7" s="39">
        <v>958.81</v>
      </c>
      <c r="BN7" s="39">
        <v>1001.3</v>
      </c>
      <c r="BO7" s="39">
        <v>1245.0999999999999</v>
      </c>
      <c r="BP7" s="39">
        <v>705.21</v>
      </c>
      <c r="BQ7" s="39">
        <v>42.32</v>
      </c>
      <c r="BR7" s="39">
        <v>72.23</v>
      </c>
      <c r="BS7" s="39">
        <v>74.239999999999995</v>
      </c>
      <c r="BT7" s="39">
        <v>67.260000000000005</v>
      </c>
      <c r="BU7" s="39">
        <v>69.099999999999994</v>
      </c>
      <c r="BV7" s="39">
        <v>75.540000000000006</v>
      </c>
      <c r="BW7" s="39">
        <v>81.739999999999995</v>
      </c>
      <c r="BX7" s="39">
        <v>82.88</v>
      </c>
      <c r="BY7" s="39">
        <v>81.88</v>
      </c>
      <c r="BZ7" s="39">
        <v>79.77</v>
      </c>
      <c r="CA7" s="39">
        <v>98.96</v>
      </c>
      <c r="CB7" s="39">
        <v>348.31</v>
      </c>
      <c r="CC7" s="39">
        <v>228.02</v>
      </c>
      <c r="CD7" s="39">
        <v>229.77</v>
      </c>
      <c r="CE7" s="39">
        <v>253.73</v>
      </c>
      <c r="CF7" s="39">
        <v>248.97</v>
      </c>
      <c r="CG7" s="39">
        <v>207.96</v>
      </c>
      <c r="CH7" s="39">
        <v>194.31</v>
      </c>
      <c r="CI7" s="39">
        <v>190.99</v>
      </c>
      <c r="CJ7" s="39">
        <v>187.55</v>
      </c>
      <c r="CK7" s="39">
        <v>214.56</v>
      </c>
      <c r="CL7" s="39">
        <v>134.52000000000001</v>
      </c>
      <c r="CM7" s="39" t="s">
        <v>42</v>
      </c>
      <c r="CN7" s="39" t="s">
        <v>42</v>
      </c>
      <c r="CO7" s="39" t="s">
        <v>42</v>
      </c>
      <c r="CP7" s="39" t="s">
        <v>42</v>
      </c>
      <c r="CQ7" s="39" t="s">
        <v>42</v>
      </c>
      <c r="CR7" s="39">
        <v>53.51</v>
      </c>
      <c r="CS7" s="39">
        <v>53.5</v>
      </c>
      <c r="CT7" s="39">
        <v>52.58</v>
      </c>
      <c r="CU7" s="39">
        <v>50.94</v>
      </c>
      <c r="CV7" s="39">
        <v>49.47</v>
      </c>
      <c r="CW7" s="39">
        <v>59.57</v>
      </c>
      <c r="CX7" s="39">
        <v>87.05</v>
      </c>
      <c r="CY7" s="39">
        <v>87.78</v>
      </c>
      <c r="CZ7" s="39">
        <v>87.97</v>
      </c>
      <c r="DA7" s="39">
        <v>88.39</v>
      </c>
      <c r="DB7" s="39">
        <v>89.22</v>
      </c>
      <c r="DC7" s="39">
        <v>83.91</v>
      </c>
      <c r="DD7" s="39">
        <v>83.51</v>
      </c>
      <c r="DE7" s="39">
        <v>83.02</v>
      </c>
      <c r="DF7" s="39">
        <v>82.55</v>
      </c>
      <c r="DG7" s="39">
        <v>82.06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0.15</v>
      </c>
      <c r="EK7" s="39">
        <v>0.16</v>
      </c>
      <c r="EL7" s="39">
        <v>0.13</v>
      </c>
      <c r="EM7" s="39">
        <v>0.15</v>
      </c>
      <c r="EN7" s="39">
        <v>0.32</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2021-12-03T07:45:44Z</dcterms:created>
  <dcterms:modified xsi:type="dcterms:W3CDTF">2022-02-18T10:32:47Z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2022-01-14T10:59:20Z</vt:filetime>
  </property>
</Properties>
</file>