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26 与謝野町\"/>
    </mc:Choice>
  </mc:AlternateContent>
  <xr:revisionPtr revIDLastSave="0" documentId="13_ncr:1_{9EDC4D0A-DF38-42C1-9622-2D32F043DE9C}" xr6:coauthVersionLast="36" xr6:coauthVersionMax="36" xr10:uidLastSave="{00000000-0000-0000-0000-000000000000}"/>
  <workbookProtection workbookAlgorithmName="SHA-512" workbookHashValue="rlEatzL0ckuRcq0FpyrZ3Ip3y6ezEAEobEmwc/tsGszfQW6lfEha1HGP6M6fZs/mHkFthebdxmO90LF1XTruiA==" workbookSaltValue="FRo7y9uDeCUL8ohjpzLs0Q==" workbookSpinCount="100000" lockStructure="1"/>
  <bookViews>
    <workbookView xWindow="0" yWindow="0" windowWidth="28800" windowHeight="1138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I85" i="4"/>
  <c r="H85" i="4"/>
  <c r="G85" i="4"/>
  <c r="F85" i="4"/>
  <c r="E85" i="4"/>
  <c r="BB10" i="4"/>
  <c r="AT10" i="4"/>
  <c r="AL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<sst xmlns="http://schemas.openxmlformats.org/spreadsheetml/2006/main" count="228" uniqueCount="114">
  <si>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</si>
  <si>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</si>
  <si>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</si>
  <si>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</si>
  <si>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</si>
  <si>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</si>
  <si>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</si>
  <si>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</si>
  <si>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</si>
  <si>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</si>
  <si>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</si>
  <si>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</si>
  <si>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</si>
  <si>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</si>
  <si>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</si>
  <si>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</si>
  <si>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</si>
  <si>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</si>
  <si>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</si>
  <si>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</si>
  <si>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</si>
  <si>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</si>
  <si>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</si>
  <si>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</si>
  <si>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</si>
  <si>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</si>
  <si>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</si>
  <si>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</si>
  <si>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</si>
  <si>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</si>
  <si>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</si>
  <si>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</si>
  <si>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</si>
  <si>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</si>
  <si>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</si>
  <si>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</si>
  <si>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</si>
  <si>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</si>
  <si>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</si>
  <si>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</si>
  <si>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</si>
  <si>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</si>
  <si>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</si>
  <si>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</si>
  <si>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</si>
  <si>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</si>
  <si>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</si>
  <si>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</si>
  <si>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</si>
  <si>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</si>
  <si>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</si>
  <si>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</si>
  <si>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</si>
  <si>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</si>
  <si>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</si>
  <si>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</si>
  <si>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</si>
  <si>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</si>
  <si>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</si>
  <si>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</si>
  <si>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</si>
  <si>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</si>
  <si>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</si>
  <si>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</si>
  <si>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</si>
  <si>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</si>
  <si>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</si>
  <si>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</si>
  <si>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</si>
  <si>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</si>
  <si>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</si>
  <si>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</si>
  <si>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</si>
  <si>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</si>
  <si>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</si>
  <si>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</si>
  <si>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</si>
  <si>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</si>
  <si>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</si>
  <si>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</si>
  <si>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</si>
  <si>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</si>
  <si>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</si>
  <si>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</si>
  <si>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</si>
  <si>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</si>
  <si>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</si>
  <si>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</si>
  <si>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</si>
  <si>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</si>
  <si>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</si>
  <si>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</si>
  <si>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</si>
  <si>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</si>
  <si>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</si>
  <si>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</si>
  <si>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</si>
  <si>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</si>
  <si>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</si>
  <si>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</si>
  <si>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</si>
  <si>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</si>
  <si>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</si>
  <si>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</si>
  <si>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</si>
  <si>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</si>
  <si>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</si>
  <si>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</si>
  <si>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</si>
  <si>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</si>
  <si>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</si>
  <si>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旧簡易水道事業も含めて、平成8年度から平成28年度にかけて浄水場等の施設改良、老朽配水管の布設替を計画的に行ってきた結果、特に管路経年化率では類似団体平均値を下回り一定の成果が出ているが、今後は急速に悪化していく見込みであるため、老朽管路の布設替えや耐震化を計画的に更新していく必要がある。
また、施設改良を行ってきた結果、減価償却費、企業債利息等が著しく増加したことに加え、平成29年度に簡易水道事業と統合したことにより、旧簡易水道事業の減価償却費、企業債利息等が上乗せされているため非常に厳しい経営状況である。
将来的に、管路等の経年化による投資や繰越欠損金の解消と併せて、適切な料金収入の確保のため、料金改定を行う必要がある。
</t>
    <rPh sb="94" eb="96">
      <t>コンゴ</t>
    </rPh>
    <rPh sb="97" eb="99">
      <t>キュウソク</t>
    </rPh>
    <rPh sb="100" eb="102">
      <t>アッカ</t>
    </rPh>
    <rPh sb="106" eb="108">
      <t>ミコ</t>
    </rPh>
    <rPh sb="115" eb="117">
      <t>ロウキュウ</t>
    </rPh>
    <rPh sb="117" eb="119">
      <t>カンロ</t>
    </rPh>
    <rPh sb="120" eb="122">
      <t>フセツ</t>
    </rPh>
    <rPh sb="122" eb="123">
      <t>カ</t>
    </rPh>
    <rPh sb="125" eb="128">
      <t>タイシンカ</t>
    </rPh>
    <rPh sb="129" eb="132">
      <t>ケイカクテキ</t>
    </rPh>
    <rPh sb="133" eb="135">
      <t>コウシン</t>
    </rPh>
    <rPh sb="139" eb="141">
      <t>ヒツヨウ</t>
    </rPh>
    <rPh sb="263" eb="265">
      <t>カンロ</t>
    </rPh>
    <rPh sb="265" eb="266">
      <t>トウ</t>
    </rPh>
    <rPh sb="267" eb="270">
      <t>ケイネンカ</t>
    </rPh>
    <rPh sb="273" eb="275">
      <t>トウシ</t>
    </rPh>
    <phoneticPr fontId="4"/>
  </si>
  <si>
    <t>①有形固定資産減価償却率
類似団体平均値を下回っており、平成8年度から平成28年度にかけて浄水場等の施設改良、老朽配水管の布設替を計画的に行ってきた結果が出ている。
②管路経年化率
類似団体平均値を下回っており、計画的に老朽配水管の布設替を行ってきた結果が出ているが、今後は急速に悪化していく見込みである。
③管路更新率
低い水準で推移しているが、計画的に老朽管路を更新していく必要がある。</t>
    <rPh sb="134" eb="136">
      <t>コンゴ</t>
    </rPh>
    <rPh sb="137" eb="139">
      <t>キュウソク</t>
    </rPh>
    <rPh sb="140" eb="142">
      <t>アッカ</t>
    </rPh>
    <rPh sb="146" eb="148">
      <t>ミコ</t>
    </rPh>
    <rPh sb="176" eb="177">
      <t>テキ</t>
    </rPh>
    <rPh sb="181" eb="182">
      <t>ロ</t>
    </rPh>
    <rPh sb="183" eb="185">
      <t>コウシン</t>
    </rPh>
    <rPh sb="189" eb="191">
      <t>ヒツヨウ</t>
    </rPh>
    <phoneticPr fontId="4"/>
  </si>
  <si>
    <t>①経常収支比率
給水収益等の収益は減少したものの、減価償却費、資産減耗費等の費用が減少となったため経常利益が生じている。
②累積欠損金比率
平成29年度に簡易水道事業と統合したことにより、当年度未処理欠損金が生じている。
③流動比率
当年度未処理欠損金が生じているものの、流動比率は100％以上で短期債務に対して支払う現金等があり、負債を賄えている状況である。
④企業債残高対給水収益比率
平成29年度に簡易水道事業と統合したことにより、大幅に増加した状況で、料金収入の水準を見直す必要がある。
⑤料金回収率
67.58％と100％を大幅に下回っているため、適切な料金収入の確保が必要である。
⑥給水原価
有収水量は減少したものの、減価償却費、資産減耗費等の費用が大幅な減少となったため微減となった。
⑦施設利用率
施設能力に対して50％以下の利用率であり、人口減少等で配水量が減少していることが原因である。
⑧有収率
類似団体平均値を上回っており、計画的に老朽配水管の布設替を行ってきた結果が出ている。</t>
    <rPh sb="31" eb="33">
      <t>シサン</t>
    </rPh>
    <rPh sb="33" eb="35">
      <t>ゲンモウ</t>
    </rPh>
    <rPh sb="35" eb="36">
      <t>ヒ</t>
    </rPh>
    <rPh sb="322" eb="324">
      <t>シサン</t>
    </rPh>
    <rPh sb="324" eb="326">
      <t>ゲンモウ</t>
    </rPh>
    <rPh sb="326" eb="327">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</si>
</sst>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formatCode="#,##0.00;&quot;△&quot;#,##0.00;&quot;-&quot;">
                  <c:v>0.09</c:v>
                </c:pt>
                <c:pt idx="3">
                  <c:v>0</c:v>
                </c:pt>
                <c:pt idx="4">
                  <c:v>0</c:v>
                </c:pt>
              </c:numCache>
            </c:numRef>
          </c:val>
          <c:extLst>
            <c:ext xmlns:c16="http://schemas.microsoft.com/office/drawing/2014/chart" uri="{C3380CC4-5D6E-409C-BE32-E72D297353CC}">
              <c16:uniqueId val="{00000000-7A80-4C68-B87F-58EBE926C1A2}"/>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0.54</c:v>
                </c:pt>
                <c:pt idx="2">
                  <c:v>0.5</c:v>
                </c:pt>
                <c:pt idx="3">
                  <c:v>0.52</c:v>
                </c:pt>
                <c:pt idx="4">
                  <c:v>0.53</c:v>
                </c:pt>
              </c:numCache>
            </c:numRef>
          </c:val>
          <c:smooth val="0"/>
          <c:extLst>
            <c:ext xmlns:c16="http://schemas.microsoft.com/office/drawing/2014/chart" uri="{C3380CC4-5D6E-409C-BE32-E72D297353CC}">
              <c16:uniqueId val="{00000001-7A80-4C68-B87F-58EBE926C1A2}"/>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43.64</c:v>
                </c:pt>
                <c:pt idx="1">
                  <c:v>49.11</c:v>
                </c:pt>
                <c:pt idx="2">
                  <c:v>47.32</c:v>
                </c:pt>
                <c:pt idx="3">
                  <c:v>45.35</c:v>
                </c:pt>
                <c:pt idx="4">
                  <c:v>45.45</c:v>
                </c:pt>
              </c:numCache>
            </c:numRef>
          </c:val>
          <c:extLst>
            <c:ext xmlns:c16="http://schemas.microsoft.com/office/drawing/2014/chart" uri="{C3380CC4-5D6E-409C-BE32-E72D297353CC}">
              <c16:uniqueId val="{00000000-AAEF-4082-99BF-7D8D793C1E5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55.63</c:v>
                </c:pt>
                <c:pt idx="2">
                  <c:v>55.03</c:v>
                </c:pt>
                <c:pt idx="3">
                  <c:v>55.14</c:v>
                </c:pt>
                <c:pt idx="4">
                  <c:v>55.89</c:v>
                </c:pt>
              </c:numCache>
            </c:numRef>
          </c:val>
          <c:smooth val="0"/>
          <c:extLst>
            <c:ext xmlns:c16="http://schemas.microsoft.com/office/drawing/2014/chart" uri="{C3380CC4-5D6E-409C-BE32-E72D297353CC}">
              <c16:uniqueId val="{00000001-AAEF-4082-99BF-7D8D793C1E5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96.35</c:v>
                </c:pt>
                <c:pt idx="1">
                  <c:v>90.71</c:v>
                </c:pt>
                <c:pt idx="2">
                  <c:v>90.47</c:v>
                </c:pt>
                <c:pt idx="3">
                  <c:v>92.27</c:v>
                </c:pt>
                <c:pt idx="4">
                  <c:v>91.38</c:v>
                </c:pt>
              </c:numCache>
            </c:numRef>
          </c:val>
          <c:extLst>
            <c:ext xmlns:c16="http://schemas.microsoft.com/office/drawing/2014/chart" uri="{C3380CC4-5D6E-409C-BE32-E72D297353CC}">
              <c16:uniqueId val="{00000000-526A-480D-9434-BC35F70523B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82.04</c:v>
                </c:pt>
                <c:pt idx="2">
                  <c:v>81.900000000000006</c:v>
                </c:pt>
                <c:pt idx="3">
                  <c:v>81.39</c:v>
                </c:pt>
                <c:pt idx="4">
                  <c:v>81.27</c:v>
                </c:pt>
              </c:numCache>
            </c:numRef>
          </c:val>
          <c:smooth val="0"/>
          <c:extLst>
            <c:ext xmlns:c16="http://schemas.microsoft.com/office/drawing/2014/chart" uri="{C3380CC4-5D6E-409C-BE32-E72D297353CC}">
              <c16:uniqueId val="{00000001-526A-480D-9434-BC35F70523B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105.32</c:v>
                </c:pt>
                <c:pt idx="1">
                  <c:v>167.21</c:v>
                </c:pt>
                <c:pt idx="2">
                  <c:v>99.2</c:v>
                </c:pt>
                <c:pt idx="3">
                  <c:v>100.57</c:v>
                </c:pt>
                <c:pt idx="4">
                  <c:v>107.89</c:v>
                </c:pt>
              </c:numCache>
            </c:numRef>
          </c:val>
          <c:extLst>
            <c:ext xmlns:c16="http://schemas.microsoft.com/office/drawing/2014/chart" uri="{C3380CC4-5D6E-409C-BE32-E72D297353CC}">
              <c16:uniqueId val="{00000000-5024-4C86-AC6F-6F5F2796101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110.05</c:v>
                </c:pt>
                <c:pt idx="2">
                  <c:v>108.87</c:v>
                </c:pt>
                <c:pt idx="3">
                  <c:v>108.61</c:v>
                </c:pt>
                <c:pt idx="4">
                  <c:v>108.35</c:v>
                </c:pt>
              </c:numCache>
            </c:numRef>
          </c:val>
          <c:smooth val="0"/>
          <c:extLst>
            <c:ext xmlns:c16="http://schemas.microsoft.com/office/drawing/2014/chart" uri="{C3380CC4-5D6E-409C-BE32-E72D297353CC}">
              <c16:uniqueId val="{00000001-5024-4C86-AC6F-6F5F2796101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55.61</c:v>
                </c:pt>
                <c:pt idx="1">
                  <c:v>18.41</c:v>
                </c:pt>
                <c:pt idx="2">
                  <c:v>23.13</c:v>
                </c:pt>
                <c:pt idx="3">
                  <c:v>28.05</c:v>
                </c:pt>
                <c:pt idx="4">
                  <c:v>32.56</c:v>
                </c:pt>
              </c:numCache>
            </c:numRef>
          </c:val>
          <c:extLst>
            <c:ext xmlns:c16="http://schemas.microsoft.com/office/drawing/2014/chart" uri="{C3380CC4-5D6E-409C-BE32-E72D297353CC}">
              <c16:uniqueId val="{00000000-BE37-4CBB-9C0F-717FBAF95DD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48.05</c:v>
                </c:pt>
                <c:pt idx="2">
                  <c:v>48.87</c:v>
                </c:pt>
                <c:pt idx="3">
                  <c:v>49.92</c:v>
                </c:pt>
                <c:pt idx="4">
                  <c:v>50.63</c:v>
                </c:pt>
              </c:numCache>
            </c:numRef>
          </c:val>
          <c:smooth val="0"/>
          <c:extLst>
            <c:ext xmlns:c16="http://schemas.microsoft.com/office/drawing/2014/chart" uri="{C3380CC4-5D6E-409C-BE32-E72D297353CC}">
              <c16:uniqueId val="{00000001-BE37-4CBB-9C0F-717FBAF95DD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3.18</c:v>
                </c:pt>
                <c:pt idx="1">
                  <c:v>0.47</c:v>
                </c:pt>
                <c:pt idx="2">
                  <c:v>0.62</c:v>
                </c:pt>
                <c:pt idx="3">
                  <c:v>2.61</c:v>
                </c:pt>
                <c:pt idx="4">
                  <c:v>9.32</c:v>
                </c:pt>
              </c:numCache>
            </c:numRef>
          </c:val>
          <c:extLst>
            <c:ext xmlns:c16="http://schemas.microsoft.com/office/drawing/2014/chart" uri="{C3380CC4-5D6E-409C-BE32-E72D297353CC}">
              <c16:uniqueId val="{00000000-162E-48B4-968D-29363AB7ED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13.39</c:v>
                </c:pt>
                <c:pt idx="2">
                  <c:v>14.85</c:v>
                </c:pt>
                <c:pt idx="3">
                  <c:v>16.88</c:v>
                </c:pt>
                <c:pt idx="4">
                  <c:v>18.28</c:v>
                </c:pt>
              </c:numCache>
            </c:numRef>
          </c:val>
          <c:smooth val="0"/>
          <c:extLst>
            <c:ext xmlns:c16="http://schemas.microsoft.com/office/drawing/2014/chart" uri="{C3380CC4-5D6E-409C-BE32-E72D297353CC}">
              <c16:uniqueId val="{00000001-162E-48B4-968D-29363AB7ED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formatCode="#,##0.00;&quot;△&quot;#,##0.00">
                  <c:v>0</c:v>
                </c:pt>
                <c:pt idx="1">
                  <c:v>118.92</c:v>
                </c:pt>
                <c:pt idx="2">
                  <c:v>123.86</c:v>
                </c:pt>
                <c:pt idx="3">
                  <c:v>125.22</c:v>
                </c:pt>
                <c:pt idx="4">
                  <c:v>119.72</c:v>
                </c:pt>
              </c:numCache>
            </c:numRef>
          </c:val>
          <c:extLst>
            <c:ext xmlns:c16="http://schemas.microsoft.com/office/drawing/2014/chart" uri="{C3380CC4-5D6E-409C-BE32-E72D297353CC}">
              <c16:uniqueId val="{00000000-BFC9-43F7-980E-4B41E5770A8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2.64</c:v>
                </c:pt>
                <c:pt idx="2">
                  <c:v>3.16</c:v>
                </c:pt>
                <c:pt idx="3">
                  <c:v>3.59</c:v>
                </c:pt>
                <c:pt idx="4">
                  <c:v>3.98</c:v>
                </c:pt>
              </c:numCache>
            </c:numRef>
          </c:val>
          <c:smooth val="0"/>
          <c:extLst>
            <c:ext xmlns:c16="http://schemas.microsoft.com/office/drawing/2014/chart" uri="{C3380CC4-5D6E-409C-BE32-E72D297353CC}">
              <c16:uniqueId val="{00000001-BFC9-43F7-980E-4B41E5770A8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419.72</c:v>
                </c:pt>
                <c:pt idx="1">
                  <c:v>291.87</c:v>
                </c:pt>
                <c:pt idx="2">
                  <c:v>229.73</c:v>
                </c:pt>
                <c:pt idx="3">
                  <c:v>231.82</c:v>
                </c:pt>
                <c:pt idx="4">
                  <c:v>212.18</c:v>
                </c:pt>
              </c:numCache>
            </c:numRef>
          </c:val>
          <c:extLst>
            <c:ext xmlns:c16="http://schemas.microsoft.com/office/drawing/2014/chart" uri="{C3380CC4-5D6E-409C-BE32-E72D297353CC}">
              <c16:uniqueId val="{00000000-05A4-44C0-A7FF-1389B751453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359.47</c:v>
                </c:pt>
                <c:pt idx="2">
                  <c:v>369.69</c:v>
                </c:pt>
                <c:pt idx="3">
                  <c:v>379.08</c:v>
                </c:pt>
                <c:pt idx="4">
                  <c:v>367.55</c:v>
                </c:pt>
              </c:numCache>
            </c:numRef>
          </c:val>
          <c:smooth val="0"/>
          <c:extLst>
            <c:ext xmlns:c16="http://schemas.microsoft.com/office/drawing/2014/chart" uri="{C3380CC4-5D6E-409C-BE32-E72D297353CC}">
              <c16:uniqueId val="{00000001-05A4-44C0-A7FF-1389B751453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545.1</c:v>
                </c:pt>
                <c:pt idx="1">
                  <c:v>1497.5</c:v>
                </c:pt>
                <c:pt idx="2">
                  <c:v>1474.76</c:v>
                </c:pt>
                <c:pt idx="3">
                  <c:v>1421.12</c:v>
                </c:pt>
                <c:pt idx="4">
                  <c:v>1432.75</c:v>
                </c:pt>
              </c:numCache>
            </c:numRef>
          </c:val>
          <c:extLst>
            <c:ext xmlns:c16="http://schemas.microsoft.com/office/drawing/2014/chart" uri="{C3380CC4-5D6E-409C-BE32-E72D297353CC}">
              <c16:uniqueId val="{00000000-62E3-4D89-950A-F9265F59FF66}"/>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401.79</c:v>
                </c:pt>
                <c:pt idx="2">
                  <c:v>402.99</c:v>
                </c:pt>
                <c:pt idx="3">
                  <c:v>398.98</c:v>
                </c:pt>
                <c:pt idx="4">
                  <c:v>418.68</c:v>
                </c:pt>
              </c:numCache>
            </c:numRef>
          </c:val>
          <c:smooth val="0"/>
          <c:extLst>
            <c:ext xmlns:c16="http://schemas.microsoft.com/office/drawing/2014/chart" uri="{C3380CC4-5D6E-409C-BE32-E72D297353CC}">
              <c16:uniqueId val="{00000001-62E3-4D89-950A-F9265F59FF66}"/>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104.93</c:v>
                </c:pt>
                <c:pt idx="1">
                  <c:v>117.07</c:v>
                </c:pt>
                <c:pt idx="2">
                  <c:v>66.45</c:v>
                </c:pt>
                <c:pt idx="3">
                  <c:v>67.040000000000006</c:v>
                </c:pt>
                <c:pt idx="4">
                  <c:v>67.58</c:v>
                </c:pt>
              </c:numCache>
            </c:numRef>
          </c:val>
          <c:extLst>
            <c:ext xmlns:c16="http://schemas.microsoft.com/office/drawing/2014/chart" uri="{C3380CC4-5D6E-409C-BE32-E72D297353CC}">
              <c16:uniqueId val="{00000000-D98D-4915-AC94-FD39349981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100.12</c:v>
                </c:pt>
                <c:pt idx="2">
                  <c:v>98.66</c:v>
                </c:pt>
                <c:pt idx="3">
                  <c:v>98.64</c:v>
                </c:pt>
                <c:pt idx="4">
                  <c:v>94.78</c:v>
                </c:pt>
              </c:numCache>
            </c:numRef>
          </c:val>
          <c:smooth val="0"/>
          <c:extLst>
            <c:ext xmlns:c16="http://schemas.microsoft.com/office/drawing/2014/chart" uri="{C3380CC4-5D6E-409C-BE32-E72D297353CC}">
              <c16:uniqueId val="{00000001-D98D-4915-AC94-FD39349981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165.34</c:v>
                </c:pt>
                <c:pt idx="1">
                  <c:v>152.69</c:v>
                </c:pt>
                <c:pt idx="2">
                  <c:v>273.06</c:v>
                </c:pt>
                <c:pt idx="3">
                  <c:v>270.95</c:v>
                </c:pt>
                <c:pt idx="4">
                  <c:v>253.3</c:v>
                </c:pt>
              </c:numCache>
            </c:numRef>
          </c:val>
          <c:extLst>
            <c:ext xmlns:c16="http://schemas.microsoft.com/office/drawing/2014/chart" uri="{C3380CC4-5D6E-409C-BE32-E72D297353CC}">
              <c16:uniqueId val="{00000000-D556-4239-A07E-707ABE21B0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174.97</c:v>
                </c:pt>
                <c:pt idx="2">
                  <c:v>178.59</c:v>
                </c:pt>
                <c:pt idx="3">
                  <c:v>178.92</c:v>
                </c:pt>
                <c:pt idx="4">
                  <c:v>181.3</c:v>
                </c:pt>
              </c:numCache>
            </c:numRef>
          </c:val>
          <c:smooth val="0"/>
          <c:extLst>
            <c:ext xmlns:c16="http://schemas.microsoft.com/office/drawing/2014/chart" uri="{C3380CC4-5D6E-409C-BE32-E72D297353CC}">
              <c16:uniqueId val="{00000001-D556-4239-A07E-707ABE21B0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京都府　与謝野町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21040</v>
      </c>
      <c r="AM8" s="61"/>
      <c r="AN8" s="61"/>
      <c r="AO8" s="61"/>
      <c r="AP8" s="61"/>
      <c r="AQ8" s="61"/>
      <c r="AR8" s="61"/>
      <c r="AS8" s="61"/>
      <c r="AT8" s="52">
        <f>データ!$S$6</f>
        <v>108.38</v>
      </c>
      <c r="AU8" s="53"/>
      <c r="AV8" s="53"/>
      <c r="AW8" s="53"/>
      <c r="AX8" s="53"/>
      <c r="AY8" s="53"/>
      <c r="AZ8" s="53"/>
      <c r="BA8" s="53"/>
      <c r="BB8" s="54">
        <f>データ!$T$6</f>
        <v>194.13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19.82</v>
      </c>
      <c r="J10" s="53"/>
      <c r="K10" s="53"/>
      <c r="L10" s="53"/>
      <c r="M10" s="53"/>
      <c r="N10" s="53"/>
      <c r="O10" s="64"/>
      <c r="P10" s="54">
        <f>データ!$P$6</f>
        <v>99.88</v>
      </c>
      <c r="Q10" s="54"/>
      <c r="R10" s="54"/>
      <c r="S10" s="54"/>
      <c r="T10" s="54"/>
      <c r="U10" s="54"/>
      <c r="V10" s="54"/>
      <c r="W10" s="61">
        <f>データ!$Q$6</f>
        <v>3463</v>
      </c>
      <c r="X10" s="61"/>
      <c r="Y10" s="61"/>
      <c r="Z10" s="61"/>
      <c r="AA10" s="61"/>
      <c r="AB10" s="61"/>
      <c r="AC10" s="61"/>
      <c r="AD10" s="2"/>
      <c r="AE10" s="2"/>
      <c r="AF10" s="2"/>
      <c r="AG10" s="2"/>
      <c r="AH10" s="4"/>
      <c r="AI10" s="4"/>
      <c r="AJ10" s="4"/>
      <c r="AK10" s="4"/>
      <c r="AL10" s="61">
        <f>データ!$U$6</f>
        <v>20847</v>
      </c>
      <c r="AM10" s="61"/>
      <c r="AN10" s="61"/>
      <c r="AO10" s="61"/>
      <c r="AP10" s="61"/>
      <c r="AQ10" s="61"/>
      <c r="AR10" s="61"/>
      <c r="AS10" s="61"/>
      <c r="AT10" s="52">
        <f>データ!$V$6</f>
        <v>20.13</v>
      </c>
      <c r="AU10" s="53"/>
      <c r="AV10" s="53"/>
      <c r="AW10" s="53"/>
      <c r="AX10" s="53"/>
      <c r="AY10" s="53"/>
      <c r="AZ10" s="53"/>
      <c r="BA10" s="53"/>
      <c r="BB10" s="54">
        <f>データ!$W$6</f>
        <v>1035.6199999999999</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w3UHV+zhOn07LfsANJqGzdbKHffGhgKvjmllHd5EHDPFkG9Aycx+EhYi/g5QQd7NxVTpoOPPbmRFFXkYIE6Q==" saltValue="sTCPoMCNpA4yXh5m1sLIe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264652</v>
      </c>
      <c r="D6" s="34">
        <f t="shared" si="3"/>
        <v>46</v>
      </c>
      <c r="E6" s="34">
        <f t="shared" si="3"/>
        <v>1</v>
      </c>
      <c r="F6" s="34">
        <f t="shared" si="3"/>
        <v>0</v>
      </c>
      <c r="G6" s="34">
        <f t="shared" si="3"/>
        <v>1</v>
      </c>
      <c r="H6" s="34" t="str">
        <f t="shared" si="3"/>
        <v>京都府　与謝野町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19.82</v>
      </c>
      <c r="P6" s="35">
        <f t="shared" si="3"/>
        <v>99.88</v>
      </c>
      <c r="Q6" s="35">
        <f t="shared" si="3"/>
        <v>3463</v>
      </c>
      <c r="R6" s="35">
        <f t="shared" si="3"/>
        <v>21040</v>
      </c>
      <c r="S6" s="35">
        <f t="shared" si="3"/>
        <v>108.38</v>
      </c>
      <c r="T6" s="35">
        <f t="shared" si="3"/>
        <v>194.13</v>
      </c>
      <c r="U6" s="35">
        <f t="shared" si="3"/>
        <v>20847</v>
      </c>
      <c r="V6" s="35">
        <f t="shared" si="3"/>
        <v>20.13</v>
      </c>
      <c r="W6" s="35">
        <f t="shared" si="3"/>
        <v>1035.6199999999999</v>
      </c>
      <c r="X6" s="36">
        <f>IF(X7="",NA(),X7)</f>
        <v>105.32</v>
      </c>
      <c r="Y6" s="36">
        <f t="shared" ref="Y6:AG6" si="4">IF(Y7="",NA(),Y7)</f>
        <v>167.21</v>
      </c>
      <c r="Z6" s="36">
        <f t="shared" si="4"/>
        <v>99.2</v>
      </c>
      <c r="AA6" s="36">
        <f t="shared" si="4"/>
        <v>100.57</v>
      </c>
      <c r="AB6" s="36">
        <f t="shared" si="4"/>
        <v>107.89</v>
      </c>
      <c r="AC6" s="36">
        <f t="shared" si="4"/>
        <v>107.95</v>
      </c>
      <c r="AD6" s="36">
        <f t="shared" si="4"/>
        <v>110.05</v>
      </c>
      <c r="AE6" s="36">
        <f t="shared" si="4"/>
        <v>108.87</v>
      </c>
      <c r="AF6" s="36">
        <f t="shared" si="4"/>
        <v>108.61</v>
      </c>
      <c r="AG6" s="36">
        <f t="shared" si="4"/>
        <v>108.35</v>
      </c>
      <c r="AH6" s="35" t="str">
        <f>IF(AH7="","",IF(AH7="-","【-】","【"&amp;SUBSTITUTE(TEXT(AH7,"#,##0.00"),"-","△")&amp;"】"))</f>
        <v>【110.27】</v>
      </c>
      <c r="AI6" s="35">
        <f>IF(AI7="",NA(),AI7)</f>
        <v>0</v>
      </c>
      <c r="AJ6" s="36">
        <f t="shared" ref="AJ6:AR6" si="5">IF(AJ7="",NA(),AJ7)</f>
        <v>118.92</v>
      </c>
      <c r="AK6" s="36">
        <f t="shared" si="5"/>
        <v>123.86</v>
      </c>
      <c r="AL6" s="36">
        <f t="shared" si="5"/>
        <v>125.22</v>
      </c>
      <c r="AM6" s="36">
        <f t="shared" si="5"/>
        <v>119.72</v>
      </c>
      <c r="AN6" s="36">
        <f t="shared" si="5"/>
        <v>12.44</v>
      </c>
      <c r="AO6" s="36">
        <f t="shared" si="5"/>
        <v>2.64</v>
      </c>
      <c r="AP6" s="36">
        <f t="shared" si="5"/>
        <v>3.16</v>
      </c>
      <c r="AQ6" s="36">
        <f t="shared" si="5"/>
        <v>3.59</v>
      </c>
      <c r="AR6" s="36">
        <f t="shared" si="5"/>
        <v>3.98</v>
      </c>
      <c r="AS6" s="35" t="str">
        <f>IF(AS7="","",IF(AS7="-","【-】","【"&amp;SUBSTITUTE(TEXT(AS7,"#,##0.00"),"-","△")&amp;"】"))</f>
        <v>【1.15】</v>
      </c>
      <c r="AT6" s="36">
        <f>IF(AT7="",NA(),AT7)</f>
        <v>419.72</v>
      </c>
      <c r="AU6" s="36">
        <f t="shared" ref="AU6:BC6" si="6">IF(AU7="",NA(),AU7)</f>
        <v>291.87</v>
      </c>
      <c r="AV6" s="36">
        <f t="shared" si="6"/>
        <v>229.73</v>
      </c>
      <c r="AW6" s="36">
        <f t="shared" si="6"/>
        <v>231.82</v>
      </c>
      <c r="AX6" s="36">
        <f t="shared" si="6"/>
        <v>212.18</v>
      </c>
      <c r="AY6" s="36">
        <f t="shared" si="6"/>
        <v>371.89</v>
      </c>
      <c r="AZ6" s="36">
        <f t="shared" si="6"/>
        <v>359.47</v>
      </c>
      <c r="BA6" s="36">
        <f t="shared" si="6"/>
        <v>369.69</v>
      </c>
      <c r="BB6" s="36">
        <f t="shared" si="6"/>
        <v>379.08</v>
      </c>
      <c r="BC6" s="36">
        <f t="shared" si="6"/>
        <v>367.55</v>
      </c>
      <c r="BD6" s="35" t="str">
        <f>IF(BD7="","",IF(BD7="-","【-】","【"&amp;SUBSTITUTE(TEXT(BD7,"#,##0.00"),"-","△")&amp;"】"))</f>
        <v>【260.31】</v>
      </c>
      <c r="BE6" s="36">
        <f>IF(BE7="",NA(),BE7)</f>
        <v>545.1</v>
      </c>
      <c r="BF6" s="36">
        <f t="shared" ref="BF6:BN6" si="7">IF(BF7="",NA(),BF7)</f>
        <v>1497.5</v>
      </c>
      <c r="BG6" s="36">
        <f t="shared" si="7"/>
        <v>1474.76</v>
      </c>
      <c r="BH6" s="36">
        <f t="shared" si="7"/>
        <v>1421.12</v>
      </c>
      <c r="BI6" s="36">
        <f t="shared" si="7"/>
        <v>1432.75</v>
      </c>
      <c r="BJ6" s="36">
        <f t="shared" si="7"/>
        <v>483.11</v>
      </c>
      <c r="BK6" s="36">
        <f t="shared" si="7"/>
        <v>401.79</v>
      </c>
      <c r="BL6" s="36">
        <f t="shared" si="7"/>
        <v>402.99</v>
      </c>
      <c r="BM6" s="36">
        <f t="shared" si="7"/>
        <v>398.98</v>
      </c>
      <c r="BN6" s="36">
        <f t="shared" si="7"/>
        <v>418.68</v>
      </c>
      <c r="BO6" s="35" t="str">
        <f>IF(BO7="","",IF(BO7="-","【-】","【"&amp;SUBSTITUTE(TEXT(BO7,"#,##0.00"),"-","△")&amp;"】"))</f>
        <v>【275.67】</v>
      </c>
      <c r="BP6" s="36">
        <f>IF(BP7="",NA(),BP7)</f>
        <v>104.93</v>
      </c>
      <c r="BQ6" s="36">
        <f t="shared" ref="BQ6:BY6" si="8">IF(BQ7="",NA(),BQ7)</f>
        <v>117.07</v>
      </c>
      <c r="BR6" s="36">
        <f t="shared" si="8"/>
        <v>66.45</v>
      </c>
      <c r="BS6" s="36">
        <f t="shared" si="8"/>
        <v>67.040000000000006</v>
      </c>
      <c r="BT6" s="36">
        <f t="shared" si="8"/>
        <v>67.58</v>
      </c>
      <c r="BU6" s="36">
        <f t="shared" si="8"/>
        <v>93.28</v>
      </c>
      <c r="BV6" s="36">
        <f t="shared" si="8"/>
        <v>100.12</v>
      </c>
      <c r="BW6" s="36">
        <f t="shared" si="8"/>
        <v>98.66</v>
      </c>
      <c r="BX6" s="36">
        <f t="shared" si="8"/>
        <v>98.64</v>
      </c>
      <c r="BY6" s="36">
        <f t="shared" si="8"/>
        <v>94.78</v>
      </c>
      <c r="BZ6" s="35" t="str">
        <f>IF(BZ7="","",IF(BZ7="-","【-】","【"&amp;SUBSTITUTE(TEXT(BZ7,"#,##0.00"),"-","△")&amp;"】"))</f>
        <v>【100.05】</v>
      </c>
      <c r="CA6" s="36">
        <f>IF(CA7="",NA(),CA7)</f>
        <v>165.34</v>
      </c>
      <c r="CB6" s="36">
        <f t="shared" ref="CB6:CJ6" si="9">IF(CB7="",NA(),CB7)</f>
        <v>152.69</v>
      </c>
      <c r="CC6" s="36">
        <f t="shared" si="9"/>
        <v>273.06</v>
      </c>
      <c r="CD6" s="36">
        <f t="shared" si="9"/>
        <v>270.95</v>
      </c>
      <c r="CE6" s="36">
        <f t="shared" si="9"/>
        <v>253.3</v>
      </c>
      <c r="CF6" s="36">
        <f t="shared" si="9"/>
        <v>208.29</v>
      </c>
      <c r="CG6" s="36">
        <f t="shared" si="9"/>
        <v>174.97</v>
      </c>
      <c r="CH6" s="36">
        <f t="shared" si="9"/>
        <v>178.59</v>
      </c>
      <c r="CI6" s="36">
        <f t="shared" si="9"/>
        <v>178.92</v>
      </c>
      <c r="CJ6" s="36">
        <f t="shared" si="9"/>
        <v>181.3</v>
      </c>
      <c r="CK6" s="35" t="str">
        <f>IF(CK7="","",IF(CK7="-","【-】","【"&amp;SUBSTITUTE(TEXT(CK7,"#,##0.00"),"-","△")&amp;"】"))</f>
        <v>【166.40】</v>
      </c>
      <c r="CL6" s="36">
        <f>IF(CL7="",NA(),CL7)</f>
        <v>43.64</v>
      </c>
      <c r="CM6" s="36">
        <f t="shared" ref="CM6:CU6" si="10">IF(CM7="",NA(),CM7)</f>
        <v>49.11</v>
      </c>
      <c r="CN6" s="36">
        <f t="shared" si="10"/>
        <v>47.32</v>
      </c>
      <c r="CO6" s="36">
        <f t="shared" si="10"/>
        <v>45.35</v>
      </c>
      <c r="CP6" s="36">
        <f t="shared" si="10"/>
        <v>45.45</v>
      </c>
      <c r="CQ6" s="36">
        <f t="shared" si="10"/>
        <v>49.32</v>
      </c>
      <c r="CR6" s="36">
        <f t="shared" si="10"/>
        <v>55.63</v>
      </c>
      <c r="CS6" s="36">
        <f t="shared" si="10"/>
        <v>55.03</v>
      </c>
      <c r="CT6" s="36">
        <f t="shared" si="10"/>
        <v>55.14</v>
      </c>
      <c r="CU6" s="36">
        <f t="shared" si="10"/>
        <v>55.89</v>
      </c>
      <c r="CV6" s="35" t="str">
        <f>IF(CV7="","",IF(CV7="-","【-】","【"&amp;SUBSTITUTE(TEXT(CV7,"#,##0.00"),"-","△")&amp;"】"))</f>
        <v>【60.69】</v>
      </c>
      <c r="CW6" s="36">
        <f>IF(CW7="",NA(),CW7)</f>
        <v>96.35</v>
      </c>
      <c r="CX6" s="36">
        <f t="shared" ref="CX6:DF6" si="11">IF(CX7="",NA(),CX7)</f>
        <v>90.71</v>
      </c>
      <c r="CY6" s="36">
        <f t="shared" si="11"/>
        <v>90.47</v>
      </c>
      <c r="CZ6" s="36">
        <f t="shared" si="11"/>
        <v>92.27</v>
      </c>
      <c r="DA6" s="36">
        <f t="shared" si="11"/>
        <v>91.38</v>
      </c>
      <c r="DB6" s="36">
        <f t="shared" si="11"/>
        <v>79.34</v>
      </c>
      <c r="DC6" s="36">
        <f t="shared" si="11"/>
        <v>82.04</v>
      </c>
      <c r="DD6" s="36">
        <f t="shared" si="11"/>
        <v>81.900000000000006</v>
      </c>
      <c r="DE6" s="36">
        <f t="shared" si="11"/>
        <v>81.39</v>
      </c>
      <c r="DF6" s="36">
        <f t="shared" si="11"/>
        <v>81.27</v>
      </c>
      <c r="DG6" s="35" t="str">
        <f>IF(DG7="","",IF(DG7="-","【-】","【"&amp;SUBSTITUTE(TEXT(DG7,"#,##0.00"),"-","△")&amp;"】"))</f>
        <v>【89.82】</v>
      </c>
      <c r="DH6" s="36">
        <f>IF(DH7="",NA(),DH7)</f>
        <v>55.61</v>
      </c>
      <c r="DI6" s="36">
        <f t="shared" ref="DI6:DQ6" si="12">IF(DI7="",NA(),DI7)</f>
        <v>18.41</v>
      </c>
      <c r="DJ6" s="36">
        <f t="shared" si="12"/>
        <v>23.13</v>
      </c>
      <c r="DK6" s="36">
        <f t="shared" si="12"/>
        <v>28.05</v>
      </c>
      <c r="DL6" s="36">
        <f t="shared" si="12"/>
        <v>32.56</v>
      </c>
      <c r="DM6" s="36">
        <f t="shared" si="12"/>
        <v>48.3</v>
      </c>
      <c r="DN6" s="36">
        <f t="shared" si="12"/>
        <v>48.05</v>
      </c>
      <c r="DO6" s="36">
        <f t="shared" si="12"/>
        <v>48.87</v>
      </c>
      <c r="DP6" s="36">
        <f t="shared" si="12"/>
        <v>49.92</v>
      </c>
      <c r="DQ6" s="36">
        <f t="shared" si="12"/>
        <v>50.63</v>
      </c>
      <c r="DR6" s="35" t="str">
        <f>IF(DR7="","",IF(DR7="-","【-】","【"&amp;SUBSTITUTE(TEXT(DR7,"#,##0.00"),"-","△")&amp;"】"))</f>
        <v>【50.19】</v>
      </c>
      <c r="DS6" s="36">
        <f>IF(DS7="",NA(),DS7)</f>
        <v>3.18</v>
      </c>
      <c r="DT6" s="36">
        <f t="shared" ref="DT6:EB6" si="13">IF(DT7="",NA(),DT7)</f>
        <v>0.47</v>
      </c>
      <c r="DU6" s="36">
        <f t="shared" si="13"/>
        <v>0.62</v>
      </c>
      <c r="DV6" s="36">
        <f t="shared" si="13"/>
        <v>2.61</v>
      </c>
      <c r="DW6" s="36">
        <f t="shared" si="13"/>
        <v>9.32</v>
      </c>
      <c r="DX6" s="36">
        <f t="shared" si="13"/>
        <v>12.43</v>
      </c>
      <c r="DY6" s="36">
        <f t="shared" si="13"/>
        <v>13.39</v>
      </c>
      <c r="DZ6" s="36">
        <f t="shared" si="13"/>
        <v>14.85</v>
      </c>
      <c r="EA6" s="36">
        <f t="shared" si="13"/>
        <v>16.88</v>
      </c>
      <c r="EB6" s="36">
        <f t="shared" si="13"/>
        <v>18.28</v>
      </c>
      <c r="EC6" s="35" t="str">
        <f>IF(EC7="","",IF(EC7="-","【-】","【"&amp;SUBSTITUTE(TEXT(EC7,"#,##0.00"),"-","△")&amp;"】"))</f>
        <v>【20.63】</v>
      </c>
      <c r="ED6" s="35">
        <f>IF(ED7="",NA(),ED7)</f>
        <v>0</v>
      </c>
      <c r="EE6" s="35">
        <f t="shared" ref="EE6:EM6" si="14">IF(EE7="",NA(),EE7)</f>
        <v>0</v>
      </c>
      <c r="EF6" s="36">
        <f t="shared" si="14"/>
        <v>0.09</v>
      </c>
      <c r="EG6" s="35">
        <f t="shared" si="14"/>
        <v>0</v>
      </c>
      <c r="EH6" s="35">
        <f t="shared" si="14"/>
        <v>0</v>
      </c>
      <c r="EI6" s="36">
        <f t="shared" si="14"/>
        <v>0.46</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264652</v>
      </c>
      <c r="D7" s="38">
        <v>46</v>
      </c>
      <c r="E7" s="38">
        <v>1</v>
      </c>
      <c r="F7" s="38">
        <v>0</v>
      </c>
      <c r="G7" s="38">
        <v>1</v>
      </c>
      <c r="H7" s="38" t="s">
        <v>93</v>
      </c>
      <c r="I7" s="38" t="s">
        <v>94</v>
      </c>
      <c r="J7" s="38" t="s">
        <v>95</v>
      </c>
      <c r="K7" s="38" t="s">
        <v>96</v>
      </c>
      <c r="L7" s="38" t="s">
        <v>97</v>
      </c>
      <c r="M7" s="38" t="s">
        <v>98</v>
      </c>
      <c r="N7" s="39" t="s">
        <v>99</v>
      </c>
      <c r="O7" s="39">
        <v>19.82</v>
      </c>
      <c r="P7" s="39">
        <v>99.88</v>
      </c>
      <c r="Q7" s="39">
        <v>3463</v>
      </c>
      <c r="R7" s="39">
        <v>21040</v>
      </c>
      <c r="S7" s="39">
        <v>108.38</v>
      </c>
      <c r="T7" s="39">
        <v>194.13</v>
      </c>
      <c r="U7" s="39">
        <v>20847</v>
      </c>
      <c r="V7" s="39">
        <v>20.13</v>
      </c>
      <c r="W7" s="39">
        <v>1035.6199999999999</v>
      </c>
      <c r="X7" s="39">
        <v>105.32</v>
      </c>
      <c r="Y7" s="39">
        <v>167.21</v>
      </c>
      <c r="Z7" s="39">
        <v>99.2</v>
      </c>
      <c r="AA7" s="39">
        <v>100.57</v>
      </c>
      <c r="AB7" s="39">
        <v>107.89</v>
      </c>
      <c r="AC7" s="39">
        <v>107.95</v>
      </c>
      <c r="AD7" s="39">
        <v>110.05</v>
      </c>
      <c r="AE7" s="39">
        <v>108.87</v>
      </c>
      <c r="AF7" s="39">
        <v>108.61</v>
      </c>
      <c r="AG7" s="39">
        <v>108.35</v>
      </c>
      <c r="AH7" s="39">
        <v>110.27</v>
      </c>
      <c r="AI7" s="39">
        <v>0</v>
      </c>
      <c r="AJ7" s="39">
        <v>118.92</v>
      </c>
      <c r="AK7" s="39">
        <v>123.86</v>
      </c>
      <c r="AL7" s="39">
        <v>125.22</v>
      </c>
      <c r="AM7" s="39">
        <v>119.72</v>
      </c>
      <c r="AN7" s="39">
        <v>12.44</v>
      </c>
      <c r="AO7" s="39">
        <v>2.64</v>
      </c>
      <c r="AP7" s="39">
        <v>3.16</v>
      </c>
      <c r="AQ7" s="39">
        <v>3.59</v>
      </c>
      <c r="AR7" s="39">
        <v>3.98</v>
      </c>
      <c r="AS7" s="39">
        <v>1.1499999999999999</v>
      </c>
      <c r="AT7" s="39">
        <v>419.72</v>
      </c>
      <c r="AU7" s="39">
        <v>291.87</v>
      </c>
      <c r="AV7" s="39">
        <v>229.73</v>
      </c>
      <c r="AW7" s="39">
        <v>231.82</v>
      </c>
      <c r="AX7" s="39">
        <v>212.18</v>
      </c>
      <c r="AY7" s="39">
        <v>371.89</v>
      </c>
      <c r="AZ7" s="39">
        <v>359.47</v>
      </c>
      <c r="BA7" s="39">
        <v>369.69</v>
      </c>
      <c r="BB7" s="39">
        <v>379.08</v>
      </c>
      <c r="BC7" s="39">
        <v>367.55</v>
      </c>
      <c r="BD7" s="39">
        <v>260.31</v>
      </c>
      <c r="BE7" s="39">
        <v>545.1</v>
      </c>
      <c r="BF7" s="39">
        <v>1497.5</v>
      </c>
      <c r="BG7" s="39">
        <v>1474.76</v>
      </c>
      <c r="BH7" s="39">
        <v>1421.12</v>
      </c>
      <c r="BI7" s="39">
        <v>1432.75</v>
      </c>
      <c r="BJ7" s="39">
        <v>483.11</v>
      </c>
      <c r="BK7" s="39">
        <v>401.79</v>
      </c>
      <c r="BL7" s="39">
        <v>402.99</v>
      </c>
      <c r="BM7" s="39">
        <v>398.98</v>
      </c>
      <c r="BN7" s="39">
        <v>418.68</v>
      </c>
      <c r="BO7" s="39">
        <v>275.67</v>
      </c>
      <c r="BP7" s="39">
        <v>104.93</v>
      </c>
      <c r="BQ7" s="39">
        <v>117.07</v>
      </c>
      <c r="BR7" s="39">
        <v>66.45</v>
      </c>
      <c r="BS7" s="39">
        <v>67.040000000000006</v>
      </c>
      <c r="BT7" s="39">
        <v>67.58</v>
      </c>
      <c r="BU7" s="39">
        <v>93.28</v>
      </c>
      <c r="BV7" s="39">
        <v>100.12</v>
      </c>
      <c r="BW7" s="39">
        <v>98.66</v>
      </c>
      <c r="BX7" s="39">
        <v>98.64</v>
      </c>
      <c r="BY7" s="39">
        <v>94.78</v>
      </c>
      <c r="BZ7" s="39">
        <v>100.05</v>
      </c>
      <c r="CA7" s="39">
        <v>165.34</v>
      </c>
      <c r="CB7" s="39">
        <v>152.69</v>
      </c>
      <c r="CC7" s="39">
        <v>273.06</v>
      </c>
      <c r="CD7" s="39">
        <v>270.95</v>
      </c>
      <c r="CE7" s="39">
        <v>253.3</v>
      </c>
      <c r="CF7" s="39">
        <v>208.29</v>
      </c>
      <c r="CG7" s="39">
        <v>174.97</v>
      </c>
      <c r="CH7" s="39">
        <v>178.59</v>
      </c>
      <c r="CI7" s="39">
        <v>178.92</v>
      </c>
      <c r="CJ7" s="39">
        <v>181.3</v>
      </c>
      <c r="CK7" s="39">
        <v>166.4</v>
      </c>
      <c r="CL7" s="39">
        <v>43.64</v>
      </c>
      <c r="CM7" s="39">
        <v>49.11</v>
      </c>
      <c r="CN7" s="39">
        <v>47.32</v>
      </c>
      <c r="CO7" s="39">
        <v>45.35</v>
      </c>
      <c r="CP7" s="39">
        <v>45.45</v>
      </c>
      <c r="CQ7" s="39">
        <v>49.32</v>
      </c>
      <c r="CR7" s="39">
        <v>55.63</v>
      </c>
      <c r="CS7" s="39">
        <v>55.03</v>
      </c>
      <c r="CT7" s="39">
        <v>55.14</v>
      </c>
      <c r="CU7" s="39">
        <v>55.89</v>
      </c>
      <c r="CV7" s="39">
        <v>60.69</v>
      </c>
      <c r="CW7" s="39">
        <v>96.35</v>
      </c>
      <c r="CX7" s="39">
        <v>90.71</v>
      </c>
      <c r="CY7" s="39">
        <v>90.47</v>
      </c>
      <c r="CZ7" s="39">
        <v>92.27</v>
      </c>
      <c r="DA7" s="39">
        <v>91.38</v>
      </c>
      <c r="DB7" s="39">
        <v>79.34</v>
      </c>
      <c r="DC7" s="39">
        <v>82.04</v>
      </c>
      <c r="DD7" s="39">
        <v>81.900000000000006</v>
      </c>
      <c r="DE7" s="39">
        <v>81.39</v>
      </c>
      <c r="DF7" s="39">
        <v>81.27</v>
      </c>
      <c r="DG7" s="39">
        <v>89.82</v>
      </c>
      <c r="DH7" s="39">
        <v>55.61</v>
      </c>
      <c r="DI7" s="39">
        <v>18.41</v>
      </c>
      <c r="DJ7" s="39">
        <v>23.13</v>
      </c>
      <c r="DK7" s="39">
        <v>28.05</v>
      </c>
      <c r="DL7" s="39">
        <v>32.56</v>
      </c>
      <c r="DM7" s="39">
        <v>48.3</v>
      </c>
      <c r="DN7" s="39">
        <v>48.05</v>
      </c>
      <c r="DO7" s="39">
        <v>48.87</v>
      </c>
      <c r="DP7" s="39">
        <v>49.92</v>
      </c>
      <c r="DQ7" s="39">
        <v>50.63</v>
      </c>
      <c r="DR7" s="39">
        <v>50.19</v>
      </c>
      <c r="DS7" s="39">
        <v>3.18</v>
      </c>
      <c r="DT7" s="39">
        <v>0.47</v>
      </c>
      <c r="DU7" s="39">
        <v>0.62</v>
      </c>
      <c r="DV7" s="39">
        <v>2.61</v>
      </c>
      <c r="DW7" s="39">
        <v>9.32</v>
      </c>
      <c r="DX7" s="39">
        <v>12.43</v>
      </c>
      <c r="DY7" s="39">
        <v>13.39</v>
      </c>
      <c r="DZ7" s="39">
        <v>14.85</v>
      </c>
      <c r="EA7" s="39">
        <v>16.88</v>
      </c>
      <c r="EB7" s="39">
        <v>18.28</v>
      </c>
      <c r="EC7" s="39">
        <v>20.63</v>
      </c>
      <c r="ED7" s="39">
        <v>0</v>
      </c>
      <c r="EE7" s="39">
        <v>0</v>
      </c>
      <c r="EF7" s="39">
        <v>0.09</v>
      </c>
      <c r="EG7" s="39">
        <v>0</v>
      </c>
      <c r="EH7" s="39">
        <v>0</v>
      </c>
      <c r="EI7" s="39">
        <v>0.46</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2022-01-14T04:43:06Z</cp:lastPrinted>
  <dcterms:created xsi:type="dcterms:W3CDTF">2021-12-03T06:52:58Z</dcterms:created>
  <dcterms:modified xsi:type="dcterms:W3CDTF">2022-02-18T10:32:33Z</dcterms:modified>
  <cp:category/>
</cp:coreProperties>
</file>