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5 伊根町\"/>
    </mc:Choice>
  </mc:AlternateContent>
  <xr:revisionPtr revIDLastSave="0" documentId="13_ncr:1_{0761CEA3-D658-4D60-97A8-6C4E7AA7C255}" xr6:coauthVersionLast="36" xr6:coauthVersionMax="36" xr10:uidLastSave="{00000000-0000-0000-0000-000000000000}"/>
  <workbookProtection workbookAlgorithmName="SHA-512" workbookHashValue="5wiVhNMu7IssaRQM0IHC2KUdjDoqiIJKB7MyrI7OwZ6D5c4Z48aISED+fdCapTCeYmiLefqFPT5sjkcPTAYTcg==" workbookSaltValue="cpDS5AsK/Cr2scHxStQ5tw==" workbookSpinCount="100000" lockStructure="1"/>
  <bookViews>
    <workbookView xWindow="0" yWindow="0" windowWidth="28800" windowHeight="1138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W10" i="4"/>
  <c r="P10" i="4"/>
  <c r="B10" i="4"/>
  <c r="BB8" i="4"/>
  <c r="AT8" i="4"/>
  <c r="AL8" i="4"/>
  <c r="W8" i="4"/>
  <c r="P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<sst xmlns="http://schemas.openxmlformats.org/spreadsheetml/2006/main" count="233" uniqueCount="118">
  <si>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</si>
  <si>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</si>
  <si>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</si>
  <si>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</si>
  <si>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</si>
  <si>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</si>
  <si>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</si>
  <si>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</si>
  <si>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</si>
  <si>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</si>
  <si>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</si>
  <si>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</si>
  <si>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</si>
  <si>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</si>
  <si>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</si>
  <si>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</si>
  <si>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</si>
  <si>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</si>
  <si>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</si>
  <si>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</si>
  <si>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</si>
  <si>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</si>
  <si>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</si>
  <si>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</si>
  <si>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</si>
  <si>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</si>
  <si>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</si>
  <si>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</si>
  <si>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</si>
  <si>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</si>
  <si>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</si>
  <si>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</si>
  <si>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</si>
  <si>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</si>
  <si>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</si>
  <si>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</si>
  <si>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</si>
  <si>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</si>
  <si>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</si>
  <si>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</si>
  <si>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</si>
  <si>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</si>
  <si>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</si>
  <si>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</si>
  <si>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</si>
  <si>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</si>
  <si>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</si>
  <si>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</si>
  <si>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</si>
  <si>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</si>
  <si>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</si>
  <si>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</si>
  <si>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</si>
  <si>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</si>
  <si>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</si>
  <si>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</si>
  <si>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</si>
  <si>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</si>
  <si>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</si>
  <si>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</si>
  <si>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</si>
  <si>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</si>
  <si>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</si>
  <si>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</si>
  <si>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</si>
  <si>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</si>
  <si>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</si>
  <si>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</si>
  <si>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</si>
  <si>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</si>
  <si>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</si>
  <si>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</si>
  <si>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</si>
  <si>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</si>
  <si>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</si>
  <si>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</si>
  <si>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</si>
  <si>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</si>
  <si>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</si>
  <si>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</si>
  <si>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</si>
  <si>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</si>
  <si>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</si>
  <si>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</si>
  <si>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</si>
  <si>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</si>
  <si>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</si>
  <si>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</si>
  <si>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</si>
  <si>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</si>
  <si>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</si>
  <si>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</si>
  <si>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</si>
  <si>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</si>
  <si>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</si>
  <si>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伊根町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</si>
  <si>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</si>
  <si>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</si>
  <si>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</si>
  <si>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</si>
  <si>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</si>
  <si>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</si>
  <si>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</si>
  <si>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</si>
  <si>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</si>
  <si>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</si>
  <si>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</si>
  <si>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</si>
  <si>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</si>
  <si>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</si>
  <si>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</si>
  <si>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</si>
  <si>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</si>
  <si>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</si>
  <si>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</si>
  <si>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③管路更新率
　耐用年数内の管路がほとんどであるが、耐用年数を経過した管路から、事業計画に基づき順次更新を行っている状況である。</t>
    <rPh sb="1" eb="3">
      <t>カンロ</t>
    </rPh>
    <rPh sb="3" eb="5">
      <t>コウシン</t>
    </rPh>
    <rPh sb="5" eb="6">
      <t>リツ</t>
    </rPh>
    <rPh sb="8" eb="10">
      <t>タイヨウ</t>
    </rPh>
    <rPh sb="10" eb="12">
      <t>ネンスウ</t>
    </rPh>
    <rPh sb="12" eb="13">
      <t>ナイ</t>
    </rPh>
    <rPh sb="14" eb="16">
      <t>カンロ</t>
    </rPh>
    <rPh sb="26" eb="28">
      <t>タイヨウ</t>
    </rPh>
    <rPh sb="28" eb="30">
      <t>ネンスウ</t>
    </rPh>
    <rPh sb="31" eb="33">
      <t>ケイカ</t>
    </rPh>
    <rPh sb="35" eb="37">
      <t>カンロ</t>
    </rPh>
    <rPh sb="40" eb="42">
      <t>ジギョウ</t>
    </rPh>
    <rPh sb="42" eb="44">
      <t>ケイカク</t>
    </rPh>
    <rPh sb="45" eb="46">
      <t>モト</t>
    </rPh>
    <rPh sb="48" eb="50">
      <t>ジュンジ</t>
    </rPh>
    <rPh sb="50" eb="52">
      <t>コウシン</t>
    </rPh>
    <rPh sb="53" eb="54">
      <t>オコナ</t>
    </rPh>
    <rPh sb="58" eb="60">
      <t>ジョウキョウ</t>
    </rPh>
    <phoneticPr fontId="4"/>
  </si>
  <si>
    <t>　今後の事業運営について、管路の老朽化に関しては耐用年数に達していないものがほとんどで、有収水率は安定している。一方で有収水量の減少に伴い、料金収入が減少し、一般会計からの繰入に頼らざるを得ない状況が続くと考えられることから、維持管理の効率化、経費削減に努め、水道水の安定供給を図る。</t>
    <rPh sb="1" eb="3">
      <t>コンゴ</t>
    </rPh>
    <rPh sb="4" eb="6">
      <t>ジギョウ</t>
    </rPh>
    <rPh sb="6" eb="8">
      <t>ウンエイ</t>
    </rPh>
    <rPh sb="13" eb="15">
      <t>カンロ</t>
    </rPh>
    <rPh sb="16" eb="19">
      <t>ロウキュウカ</t>
    </rPh>
    <rPh sb="20" eb="21">
      <t>カン</t>
    </rPh>
    <rPh sb="24" eb="26">
      <t>タイヨウ</t>
    </rPh>
    <rPh sb="26" eb="28">
      <t>ネンスウ</t>
    </rPh>
    <rPh sb="29" eb="30">
      <t>タッ</t>
    </rPh>
    <rPh sb="44" eb="46">
      <t>ユウシュウ</t>
    </rPh>
    <rPh sb="46" eb="47">
      <t>スイ</t>
    </rPh>
    <rPh sb="47" eb="48">
      <t>リツ</t>
    </rPh>
    <rPh sb="49" eb="51">
      <t>アンテイ</t>
    </rPh>
    <rPh sb="56" eb="58">
      <t>イッポウ</t>
    </rPh>
    <rPh sb="59" eb="61">
      <t>ユウシュウ</t>
    </rPh>
    <rPh sb="61" eb="62">
      <t>スイ</t>
    </rPh>
    <rPh sb="62" eb="63">
      <t>リョウ</t>
    </rPh>
    <rPh sb="64" eb="66">
      <t>ゲンショウ</t>
    </rPh>
    <rPh sb="67" eb="68">
      <t>トモナ</t>
    </rPh>
    <rPh sb="70" eb="72">
      <t>リョウキン</t>
    </rPh>
    <rPh sb="72" eb="74">
      <t>シュウニュウ</t>
    </rPh>
    <rPh sb="75" eb="77">
      <t>ゲンショウ</t>
    </rPh>
    <rPh sb="79" eb="81">
      <t>イッパン</t>
    </rPh>
    <rPh sb="81" eb="83">
      <t>カイケイ</t>
    </rPh>
    <rPh sb="86" eb="88">
      <t>クリイレ</t>
    </rPh>
    <rPh sb="89" eb="90">
      <t>タヨ</t>
    </rPh>
    <rPh sb="94" eb="95">
      <t>エ</t>
    </rPh>
    <rPh sb="97" eb="99">
      <t>ジョウキョウ</t>
    </rPh>
    <rPh sb="100" eb="101">
      <t>ツヅ</t>
    </rPh>
    <rPh sb="103" eb="104">
      <t>カンガ</t>
    </rPh>
    <rPh sb="113" eb="115">
      <t>イジ</t>
    </rPh>
    <rPh sb="115" eb="117">
      <t>カンリ</t>
    </rPh>
    <rPh sb="118" eb="121">
      <t>コウリツカ</t>
    </rPh>
    <rPh sb="122" eb="124">
      <t>ケイヒ</t>
    </rPh>
    <rPh sb="124" eb="126">
      <t>サクゲン</t>
    </rPh>
    <rPh sb="127" eb="128">
      <t>ツト</t>
    </rPh>
    <rPh sb="130" eb="133">
      <t>スイドウスイ</t>
    </rPh>
    <rPh sb="134" eb="136">
      <t>アンテイ</t>
    </rPh>
    <rPh sb="136" eb="138">
      <t>キョウキュウ</t>
    </rPh>
    <rPh sb="139" eb="140">
      <t>ハカ</t>
    </rPh>
    <phoneticPr fontId="4"/>
  </si>
  <si>
    <t xml:space="preserve">➀収益的収支比率
　類似団体と比較して高い数値にはなっているが、100％を下回っている状況は続いており、料金収入が少なく一般会計からの繰入の割合が大きくなっている。経営改善に向けて、料金改定の検討、経費の削減を行う必要がある。
④企業債残高対給水収益比率
　地方債の残高の減少に伴い年々減少傾向にあり、減少傾向で推移していくと見込まれる。また類似団体と比較して低い数値になっているが、給水収益が減少傾向にあるため、今後の数値に注視する。
⑤料金回収率
　供給単価が上がったことなどによって、回収率は年々向上傾向にあるが、依然として100％を下回っており料金改定を含め検討が必要である。
⑥給水原価
　地方債の償還金が減少していることから、類似団体よりやや低い数値で推移しているが、有収水量が年々減少傾向にあるため経費の削減が必要になると考える。
⑦施設利用率
　配水量の低下に伴い、35％程度にとどまり、類似団体と比較しても低い数値となっている。施設規模を適正に把握し、規模の縮小も検討する。
⑧有収率
　長期間漏水が発生していたため、有収率が例年より低下している。老朽化した管路が漏水の原因であったため適正に更新する。
</t>
    <rPh sb="1" eb="4">
      <t>シュウエキテキ</t>
    </rPh>
    <rPh sb="4" eb="6">
      <t>シュウシ</t>
    </rPh>
    <rPh sb="6" eb="8">
      <t>ヒリツ</t>
    </rPh>
    <rPh sb="10" eb="12">
      <t>ルイジ</t>
    </rPh>
    <rPh sb="12" eb="14">
      <t>ダンタイ</t>
    </rPh>
    <rPh sb="15" eb="17">
      <t>ヒカク</t>
    </rPh>
    <rPh sb="19" eb="20">
      <t>タカ</t>
    </rPh>
    <rPh sb="21" eb="23">
      <t>スウチ</t>
    </rPh>
    <rPh sb="37" eb="39">
      <t>シタマワ</t>
    </rPh>
    <rPh sb="43" eb="45">
      <t>ジョウキョウ</t>
    </rPh>
    <rPh sb="46" eb="47">
      <t>ツヅ</t>
    </rPh>
    <rPh sb="52" eb="54">
      <t>リョウキン</t>
    </rPh>
    <rPh sb="54" eb="56">
      <t>シュウニュウ</t>
    </rPh>
    <rPh sb="57" eb="58">
      <t>スク</t>
    </rPh>
    <rPh sb="60" eb="62">
      <t>イッパン</t>
    </rPh>
    <rPh sb="62" eb="64">
      <t>カイケイ</t>
    </rPh>
    <rPh sb="67" eb="69">
      <t>クリイレ</t>
    </rPh>
    <rPh sb="70" eb="72">
      <t>ワリアイ</t>
    </rPh>
    <rPh sb="73" eb="74">
      <t>オオ</t>
    </rPh>
    <rPh sb="82" eb="84">
      <t>ケイエイ</t>
    </rPh>
    <rPh sb="84" eb="86">
      <t>カイゼン</t>
    </rPh>
    <rPh sb="87" eb="88">
      <t>ム</t>
    </rPh>
    <rPh sb="91" eb="93">
      <t>リョウキン</t>
    </rPh>
    <rPh sb="93" eb="95">
      <t>カイテイ</t>
    </rPh>
    <rPh sb="96" eb="98">
      <t>ケントウ</t>
    </rPh>
    <rPh sb="99" eb="101">
      <t>ケイヒ</t>
    </rPh>
    <rPh sb="102" eb="104">
      <t>サクゲン</t>
    </rPh>
    <rPh sb="105" eb="106">
      <t>オコナ</t>
    </rPh>
    <rPh sb="107" eb="109">
      <t>ヒツヨウ</t>
    </rPh>
    <rPh sb="118" eb="120">
      <t>ザンダカ</t>
    </rPh>
    <rPh sb="120" eb="121">
      <t>タイ</t>
    </rPh>
    <rPh sb="121" eb="123">
      <t>キュウスイ</t>
    </rPh>
    <rPh sb="123" eb="125">
      <t>シュウエキ</t>
    </rPh>
    <rPh sb="125" eb="127">
      <t>ヒリツ</t>
    </rPh>
    <rPh sb="129" eb="132">
      <t>チホウサイ</t>
    </rPh>
    <rPh sb="133" eb="135">
      <t>ザンダカ</t>
    </rPh>
    <rPh sb="136" eb="138">
      <t>ゲンショウ</t>
    </rPh>
    <rPh sb="139" eb="140">
      <t>トモナ</t>
    </rPh>
    <rPh sb="141" eb="143">
      <t>ネンネン</t>
    </rPh>
    <rPh sb="143" eb="145">
      <t>ゲンショウ</t>
    </rPh>
    <rPh sb="145" eb="147">
      <t>ケイコウ</t>
    </rPh>
    <rPh sb="151" eb="153">
      <t>ゲンショウ</t>
    </rPh>
    <rPh sb="153" eb="155">
      <t>ケイコウ</t>
    </rPh>
    <rPh sb="156" eb="158">
      <t>スイイ</t>
    </rPh>
    <rPh sb="163" eb="165">
      <t>ミコ</t>
    </rPh>
    <rPh sb="171" eb="173">
      <t>ルイジ</t>
    </rPh>
    <rPh sb="173" eb="175">
      <t>ダンタイ</t>
    </rPh>
    <rPh sb="176" eb="178">
      <t>ヒカク</t>
    </rPh>
    <rPh sb="180" eb="181">
      <t>ヒク</t>
    </rPh>
    <rPh sb="182" eb="184">
      <t>スウチ</t>
    </rPh>
    <rPh sb="192" eb="194">
      <t>キュウスイ</t>
    </rPh>
    <rPh sb="207" eb="209">
      <t>コンゴ</t>
    </rPh>
    <rPh sb="210" eb="212">
      <t>スウチ</t>
    </rPh>
    <rPh sb="213" eb="215">
      <t>チュウシ</t>
    </rPh>
    <rPh sb="220" eb="222">
      <t>リョウキン</t>
    </rPh>
    <rPh sb="222" eb="224">
      <t>カイシュウ</t>
    </rPh>
    <rPh sb="224" eb="225">
      <t>リツ</t>
    </rPh>
    <rPh sb="227" eb="229">
      <t>キョウキュウ</t>
    </rPh>
    <rPh sb="229" eb="231">
      <t>タンカ</t>
    </rPh>
    <rPh sb="232" eb="233">
      <t>ア</t>
    </rPh>
    <rPh sb="245" eb="247">
      <t>カイシュウ</t>
    </rPh>
    <rPh sb="247" eb="248">
      <t>リツ</t>
    </rPh>
    <rPh sb="249" eb="251">
      <t>ネンネン</t>
    </rPh>
    <rPh sb="251" eb="253">
      <t>コウジョウ</t>
    </rPh>
    <rPh sb="253" eb="255">
      <t>ケイコウ</t>
    </rPh>
    <rPh sb="260" eb="262">
      <t>イゼン</t>
    </rPh>
    <rPh sb="270" eb="272">
      <t>シタマワ</t>
    </rPh>
    <rPh sb="276" eb="278">
      <t>リョウキン</t>
    </rPh>
    <rPh sb="278" eb="280">
      <t>カイテイ</t>
    </rPh>
    <rPh sb="281" eb="282">
      <t>フク</t>
    </rPh>
    <rPh sb="283" eb="285">
      <t>ケントウ</t>
    </rPh>
    <rPh sb="286" eb="288">
      <t>ヒツヨウ</t>
    </rPh>
    <rPh sb="294" eb="296">
      <t>キュウスイ</t>
    </rPh>
    <rPh sb="296" eb="298">
      <t>ゲンカ</t>
    </rPh>
    <rPh sb="300" eb="303">
      <t>チホウサイ</t>
    </rPh>
    <rPh sb="304" eb="306">
      <t>ショウカン</t>
    </rPh>
    <rPh sb="306" eb="307">
      <t>キン</t>
    </rPh>
    <rPh sb="308" eb="310">
      <t>ゲンショウ</t>
    </rPh>
    <rPh sb="319" eb="321">
      <t>ルイジ</t>
    </rPh>
    <rPh sb="321" eb="323">
      <t>ダンタイ</t>
    </rPh>
    <rPh sb="327" eb="328">
      <t>ヒク</t>
    </rPh>
    <rPh sb="329" eb="331">
      <t>スウチ</t>
    </rPh>
    <rPh sb="332" eb="334">
      <t>スイイ</t>
    </rPh>
    <rPh sb="340" eb="342">
      <t>ユウシュウ</t>
    </rPh>
    <rPh sb="342" eb="343">
      <t>スイ</t>
    </rPh>
    <rPh sb="343" eb="344">
      <t>リョウ</t>
    </rPh>
    <rPh sb="345" eb="347">
      <t>ネンネン</t>
    </rPh>
    <rPh sb="347" eb="349">
      <t>ゲンショウ</t>
    </rPh>
    <rPh sb="349" eb="351">
      <t>ケイコウ</t>
    </rPh>
    <rPh sb="356" eb="358">
      <t>ケイヒ</t>
    </rPh>
    <rPh sb="359" eb="361">
      <t>サクゲン</t>
    </rPh>
    <rPh sb="362" eb="364">
      <t>ヒツヨウ</t>
    </rPh>
    <rPh sb="368" eb="369">
      <t>カンガ</t>
    </rPh>
    <rPh sb="374" eb="376">
      <t>シセツ</t>
    </rPh>
    <rPh sb="376" eb="378">
      <t>リヨウ</t>
    </rPh>
    <rPh sb="378" eb="379">
      <t>リツ</t>
    </rPh>
    <rPh sb="381" eb="383">
      <t>ハイスイ</t>
    </rPh>
    <rPh sb="383" eb="384">
      <t>リョウ</t>
    </rPh>
    <rPh sb="385" eb="387">
      <t>テイカ</t>
    </rPh>
    <rPh sb="388" eb="389">
      <t>トモナ</t>
    </rPh>
    <rPh sb="394" eb="396">
      <t>テイド</t>
    </rPh>
    <rPh sb="402" eb="404">
      <t>ルイジ</t>
    </rPh>
    <rPh sb="404" eb="406">
      <t>ダンタイ</t>
    </rPh>
    <rPh sb="407" eb="409">
      <t>ヒカク</t>
    </rPh>
    <rPh sb="412" eb="413">
      <t>ヒク</t>
    </rPh>
    <rPh sb="414" eb="416">
      <t>スウチ</t>
    </rPh>
    <rPh sb="423" eb="425">
      <t>シセツ</t>
    </rPh>
    <rPh sb="425" eb="427">
      <t>キボ</t>
    </rPh>
    <rPh sb="428" eb="430">
      <t>テキセイ</t>
    </rPh>
    <rPh sb="431" eb="433">
      <t>ハアク</t>
    </rPh>
    <rPh sb="435" eb="437">
      <t>キボ</t>
    </rPh>
    <rPh sb="438" eb="440">
      <t>シュクショウ</t>
    </rPh>
    <rPh sb="441" eb="443">
      <t>ケントウ</t>
    </rPh>
    <rPh sb="448" eb="451">
      <t>ユウシュウリツ</t>
    </rPh>
    <rPh sb="453" eb="456">
      <t>チョウキカン</t>
    </rPh>
    <rPh sb="456" eb="458">
      <t>ロウスイ</t>
    </rPh>
    <rPh sb="459" eb="461">
      <t>ハッセイ</t>
    </rPh>
    <rPh sb="468" eb="470">
      <t>ユウシュウ</t>
    </rPh>
    <rPh sb="470" eb="471">
      <t>リツ</t>
    </rPh>
    <rPh sb="472" eb="474">
      <t>レイネン</t>
    </rPh>
    <rPh sb="476" eb="478">
      <t>テイカ</t>
    </rPh>
    <rPh sb="483" eb="486">
      <t>ロウキュウカ</t>
    </rPh>
    <rPh sb="488" eb="490">
      <t>カンロ</t>
    </rPh>
    <rPh sb="491" eb="493">
      <t>ロウスイ</t>
    </rPh>
    <rPh sb="494" eb="496">
      <t>ゲンイン</t>
    </rPh>
    <rPh sb="502" eb="504">
      <t>テキセイ</t>
    </rPh>
    <rPh sb="505" eb="50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</si>
</sst>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0.08</c:v>
                </c:pt>
                <c:pt idx="1">
                  <c:v>0</c:v>
                </c:pt>
                <c:pt idx="2">
                  <c:v>0</c:v>
                </c:pt>
                <c:pt idx="3" formatCode="#,##0.00;&quot;△&quot;#,##0.00;&quot;-&quot;">
                  <c:v>0.04</c:v>
                </c:pt>
                <c:pt idx="4" formatCode="#,##0.00;&quot;△&quot;#,##0.00;&quot;-&quot;">
                  <c:v>2.08</c:v>
                </c:pt>
              </c:numCache>
            </c:numRef>
          </c:val>
          <c:extLst>
            <c:ext xmlns:c16="http://schemas.microsoft.com/office/drawing/2014/chart" uri="{C3380CC4-5D6E-409C-BE32-E72D297353CC}">
              <c16:uniqueId val="{00000000-DD01-4940-89C5-EEE6A4591D7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DD01-4940-89C5-EEE6A4591D7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76.67</c:v>
                </c:pt>
                <c:pt idx="1">
                  <c:v>79.42</c:v>
                </c:pt>
                <c:pt idx="2">
                  <c:v>82.89</c:v>
                </c:pt>
                <c:pt idx="3">
                  <c:v>83.66</c:v>
                </c:pt>
                <c:pt idx="4">
                  <c:v>80.010000000000005</c:v>
                </c:pt>
              </c:numCache>
            </c:numRef>
          </c:val>
          <c:extLst>
            <c:ext xmlns:c16="http://schemas.microsoft.com/office/drawing/2014/chart" uri="{C3380CC4-5D6E-409C-BE32-E72D297353CC}">
              <c16:uniqueId val="{00000000-19F5-4B2C-99E4-BF16FC8DAB9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19F5-4B2C-99E4-BF16FC8DAB9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25-4755-BC04-947983496B3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25-4755-BC04-947983496B3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3-4ADD-82DA-626DE8F0BF6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3-4ADD-82DA-626DE8F0BF6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CF-43C3-944F-B1D5E50713B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CF-43C3-944F-B1D5E50713B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6-44DF-BEF8-F91202575AE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6-44DF-BEF8-F91202575AE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1102.5899999999999</c:v>
                </c:pt>
                <c:pt idx="1">
                  <c:v>985.54</c:v>
                </c:pt>
                <c:pt idx="2">
                  <c:v>929.95</c:v>
                </c:pt>
                <c:pt idx="3">
                  <c:v>887.79</c:v>
                </c:pt>
                <c:pt idx="4">
                  <c:v>858.94</c:v>
                </c:pt>
              </c:numCache>
            </c:numRef>
          </c:val>
          <c:extLst>
            <c:ext xmlns:c16="http://schemas.microsoft.com/office/drawing/2014/chart" uri="{C3380CC4-5D6E-409C-BE32-E72D297353CC}">
              <c16:uniqueId val="{00000000-C603-4AC6-91A3-6893178C604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C603-4AC6-91A3-6893178C604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46.33</c:v>
                </c:pt>
                <c:pt idx="1">
                  <c:v>51.71</c:v>
                </c:pt>
                <c:pt idx="2">
                  <c:v>61.11</c:v>
                </c:pt>
                <c:pt idx="3">
                  <c:v>63.68</c:v>
                </c:pt>
                <c:pt idx="4">
                  <c:v>66.13</c:v>
                </c:pt>
              </c:numCache>
            </c:numRef>
          </c:val>
          <c:extLst>
            <c:ext xmlns:c16="http://schemas.microsoft.com/office/drawing/2014/chart" uri="{C3380CC4-5D6E-409C-BE32-E72D297353CC}">
              <c16:uniqueId val="{00000000-6EC9-44FB-8140-8C8771815EB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6EC9-44FB-8140-8C8771815EB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501.14</c:v>
                </c:pt>
                <c:pt idx="1">
                  <c:v>447.08</c:v>
                </c:pt>
                <c:pt idx="2">
                  <c:v>384.5</c:v>
                </c:pt>
                <c:pt idx="3">
                  <c:v>359.43</c:v>
                </c:pt>
                <c:pt idx="4">
                  <c:v>359.47</c:v>
                </c:pt>
              </c:numCache>
            </c:numRef>
          </c:val>
          <c:extLst>
            <c:ext xmlns:c16="http://schemas.microsoft.com/office/drawing/2014/chart" uri="{C3380CC4-5D6E-409C-BE32-E72D297353CC}">
              <c16:uniqueId val="{00000000-73F4-424E-86A5-3E246D2979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73F4-424E-86A5-3E246D2979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33.89</c:v>
                </c:pt>
                <c:pt idx="1">
                  <c:v>34.799999999999997</c:v>
                </c:pt>
                <c:pt idx="2">
                  <c:v>35.03</c:v>
                </c:pt>
                <c:pt idx="3">
                  <c:v>35.119999999999997</c:v>
                </c:pt>
                <c:pt idx="4">
                  <c:v>35.32</c:v>
                </c:pt>
              </c:numCache>
            </c:numRef>
          </c:val>
          <c:extLst>
            <c:ext xmlns:c16="http://schemas.microsoft.com/office/drawing/2014/chart" uri="{C3380CC4-5D6E-409C-BE32-E72D297353CC}">
              <c16:uniqueId val="{00000000-238A-46ED-8AC0-7B7585FAC5B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238A-46ED-8AC0-7B7585FAC5B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93.57</c:v>
                </c:pt>
                <c:pt idx="1">
                  <c:v>92.84</c:v>
                </c:pt>
                <c:pt idx="2">
                  <c:v>92.27</c:v>
                </c:pt>
                <c:pt idx="3">
                  <c:v>94.66</c:v>
                </c:pt>
                <c:pt idx="4">
                  <c:v>89.89</c:v>
                </c:pt>
              </c:numCache>
            </c:numRef>
          </c:val>
          <c:extLst>
            <c:ext xmlns:c16="http://schemas.microsoft.com/office/drawing/2014/chart" uri="{C3380CC4-5D6E-409C-BE32-E72D297353CC}">
              <c16:uniqueId val="{00000000-F371-4F04-8DE5-A5A399E1F19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F371-4F04-8DE5-A5A399E1F19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伊根町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2031</v>
      </c>
      <c r="AM8" s="67"/>
      <c r="AN8" s="67"/>
      <c r="AO8" s="67"/>
      <c r="AP8" s="67"/>
      <c r="AQ8" s="67"/>
      <c r="AR8" s="67"/>
      <c r="AS8" s="67"/>
      <c r="AT8" s="66">
        <f>データ!$S$6</f>
        <v>61.95</v>
      </c>
      <c r="AU8" s="66"/>
      <c r="AV8" s="66"/>
      <c r="AW8" s="66"/>
      <c r="AX8" s="66"/>
      <c r="AY8" s="66"/>
      <c r="AZ8" s="66"/>
      <c r="BA8" s="66"/>
      <c r="BB8" s="66">
        <f>データ!$T$6</f>
        <v>32.78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94.09</v>
      </c>
      <c r="Q10" s="66"/>
      <c r="R10" s="66"/>
      <c r="S10" s="66"/>
      <c r="T10" s="66"/>
      <c r="U10" s="66"/>
      <c r="V10" s="66"/>
      <c r="W10" s="67">
        <f>データ!$Q$6</f>
        <v>3575</v>
      </c>
      <c r="X10" s="67"/>
      <c r="Y10" s="67"/>
      <c r="Z10" s="67"/>
      <c r="AA10" s="67"/>
      <c r="AB10" s="67"/>
      <c r="AC10" s="67"/>
      <c r="AD10" s="2"/>
      <c r="AE10" s="2"/>
      <c r="AF10" s="2"/>
      <c r="AG10" s="2"/>
      <c r="AH10" s="2"/>
      <c r="AI10" s="2"/>
      <c r="AJ10" s="2"/>
      <c r="AK10" s="2"/>
      <c r="AL10" s="67">
        <f>データ!$U$6</f>
        <v>1893</v>
      </c>
      <c r="AM10" s="67"/>
      <c r="AN10" s="67"/>
      <c r="AO10" s="67"/>
      <c r="AP10" s="67"/>
      <c r="AQ10" s="67"/>
      <c r="AR10" s="67"/>
      <c r="AS10" s="67"/>
      <c r="AT10" s="66">
        <f>データ!$V$6</f>
        <v>2.2000000000000002</v>
      </c>
      <c r="AU10" s="66"/>
      <c r="AV10" s="66"/>
      <c r="AW10" s="66"/>
      <c r="AX10" s="66"/>
      <c r="AY10" s="66"/>
      <c r="AZ10" s="66"/>
      <c r="BA10" s="66"/>
      <c r="BB10" s="66">
        <f>データ!$W$6</f>
        <v>860.45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vz0SgN1dIy7NjRWl27CijWFXlkR+d+epaSwXE7/d85cC1TPbZSnxSxeYRIqPjyS2ejYuDwi9mKB5vtLEnCc5+w==" saltValue="D6qkQUc3kTrFZkczu9Iz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264636</v>
      </c>
      <c r="D6" s="34">
        <f t="shared" si="3"/>
        <v>47</v>
      </c>
      <c r="E6" s="34">
        <f t="shared" si="3"/>
        <v>1</v>
      </c>
      <c r="F6" s="34">
        <f t="shared" si="3"/>
        <v>0</v>
      </c>
      <c r="G6" s="34">
        <f t="shared" si="3"/>
        <v>0</v>
      </c>
      <c r="H6" s="34" t="str">
        <f t="shared" si="3"/>
        <v>京都府　伊根町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94.09</v>
      </c>
      <c r="Q6" s="35">
        <f t="shared" si="3"/>
        <v>3575</v>
      </c>
      <c r="R6" s="35">
        <f t="shared" si="3"/>
        <v>2031</v>
      </c>
      <c r="S6" s="35">
        <f t="shared" si="3"/>
        <v>61.95</v>
      </c>
      <c r="T6" s="35">
        <f t="shared" si="3"/>
        <v>32.78</v>
      </c>
      <c r="U6" s="35">
        <f t="shared" si="3"/>
        <v>1893</v>
      </c>
      <c r="V6" s="35">
        <f t="shared" si="3"/>
        <v>2.2000000000000002</v>
      </c>
      <c r="W6" s="35">
        <f t="shared" si="3"/>
        <v>860.45</v>
      </c>
      <c r="X6" s="36">
        <f>IF(X7="",NA(),X7)</f>
        <v>76.67</v>
      </c>
      <c r="Y6" s="36">
        <f t="shared" ref="Y6:AG6" si="4">IF(Y7="",NA(),Y7)</f>
        <v>79.42</v>
      </c>
      <c r="Z6" s="36">
        <f t="shared" si="4"/>
        <v>82.89</v>
      </c>
      <c r="AA6" s="36">
        <f t="shared" si="4"/>
        <v>83.66</v>
      </c>
      <c r="AB6" s="36">
        <f t="shared" si="4"/>
        <v>80.010000000000005</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1102.5899999999999</v>
      </c>
      <c r="BF6" s="36">
        <f t="shared" ref="BF6:BN6" si="7">IF(BF7="",NA(),BF7)</f>
        <v>985.54</v>
      </c>
      <c r="BG6" s="36">
        <f t="shared" si="7"/>
        <v>929.95</v>
      </c>
      <c r="BH6" s="36">
        <f t="shared" si="7"/>
        <v>887.79</v>
      </c>
      <c r="BI6" s="36">
        <f t="shared" si="7"/>
        <v>858.94</v>
      </c>
      <c r="BJ6" s="36">
        <f t="shared" si="7"/>
        <v>1144.79</v>
      </c>
      <c r="BK6" s="36">
        <f t="shared" si="7"/>
        <v>1302.33</v>
      </c>
      <c r="BL6" s="36">
        <f t="shared" si="7"/>
        <v>1274.21</v>
      </c>
      <c r="BM6" s="36">
        <f t="shared" si="7"/>
        <v>1183.92</v>
      </c>
      <c r="BN6" s="36">
        <f t="shared" si="7"/>
        <v>1128.72</v>
      </c>
      <c r="BO6" s="35" t="str">
        <f>IF(BO7="","",IF(BO7="-","【-】","【"&amp;SUBSTITUTE(TEXT(BO7,"#,##0.00"),"-","△")&amp;"】"))</f>
        <v>【949.15】</v>
      </c>
      <c r="BP6" s="36">
        <f>IF(BP7="",NA(),BP7)</f>
        <v>46.33</v>
      </c>
      <c r="BQ6" s="36">
        <f t="shared" ref="BQ6:BY6" si="8">IF(BQ7="",NA(),BQ7)</f>
        <v>51.71</v>
      </c>
      <c r="BR6" s="36">
        <f t="shared" si="8"/>
        <v>61.11</v>
      </c>
      <c r="BS6" s="36">
        <f t="shared" si="8"/>
        <v>63.68</v>
      </c>
      <c r="BT6" s="36">
        <f t="shared" si="8"/>
        <v>66.13</v>
      </c>
      <c r="BU6" s="36">
        <f t="shared" si="8"/>
        <v>56.04</v>
      </c>
      <c r="BV6" s="36">
        <f t="shared" si="8"/>
        <v>40.89</v>
      </c>
      <c r="BW6" s="36">
        <f t="shared" si="8"/>
        <v>41.25</v>
      </c>
      <c r="BX6" s="36">
        <f t="shared" si="8"/>
        <v>42.5</v>
      </c>
      <c r="BY6" s="36">
        <f t="shared" si="8"/>
        <v>41.84</v>
      </c>
      <c r="BZ6" s="35" t="str">
        <f>IF(BZ7="","",IF(BZ7="-","【-】","【"&amp;SUBSTITUTE(TEXT(BZ7,"#,##0.00"),"-","△")&amp;"】"))</f>
        <v>【55.87】</v>
      </c>
      <c r="CA6" s="36">
        <f>IF(CA7="",NA(),CA7)</f>
        <v>501.14</v>
      </c>
      <c r="CB6" s="36">
        <f t="shared" ref="CB6:CJ6" si="9">IF(CB7="",NA(),CB7)</f>
        <v>447.08</v>
      </c>
      <c r="CC6" s="36">
        <f t="shared" si="9"/>
        <v>384.5</v>
      </c>
      <c r="CD6" s="36">
        <f t="shared" si="9"/>
        <v>359.43</v>
      </c>
      <c r="CE6" s="36">
        <f t="shared" si="9"/>
        <v>359.47</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33.89</v>
      </c>
      <c r="CM6" s="36">
        <f t="shared" ref="CM6:CU6" si="10">IF(CM7="",NA(),CM7)</f>
        <v>34.799999999999997</v>
      </c>
      <c r="CN6" s="36">
        <f t="shared" si="10"/>
        <v>35.03</v>
      </c>
      <c r="CO6" s="36">
        <f t="shared" si="10"/>
        <v>35.119999999999997</v>
      </c>
      <c r="CP6" s="36">
        <f t="shared" si="10"/>
        <v>35.32</v>
      </c>
      <c r="CQ6" s="36">
        <f t="shared" si="10"/>
        <v>55.9</v>
      </c>
      <c r="CR6" s="36">
        <f t="shared" si="10"/>
        <v>47.95</v>
      </c>
      <c r="CS6" s="36">
        <f t="shared" si="10"/>
        <v>48.26</v>
      </c>
      <c r="CT6" s="36">
        <f t="shared" si="10"/>
        <v>48.01</v>
      </c>
      <c r="CU6" s="36">
        <f t="shared" si="10"/>
        <v>49.08</v>
      </c>
      <c r="CV6" s="35" t="str">
        <f>IF(CV7="","",IF(CV7="-","【-】","【"&amp;SUBSTITUTE(TEXT(CV7,"#,##0.00"),"-","△")&amp;"】"))</f>
        <v>【56.31】</v>
      </c>
      <c r="CW6" s="36">
        <f>IF(CW7="",NA(),CW7)</f>
        <v>93.57</v>
      </c>
      <c r="CX6" s="36">
        <f t="shared" ref="CX6:DF6" si="11">IF(CX7="",NA(),CX7)</f>
        <v>92.84</v>
      </c>
      <c r="CY6" s="36">
        <f t="shared" si="11"/>
        <v>92.27</v>
      </c>
      <c r="CZ6" s="36">
        <f t="shared" si="11"/>
        <v>94.66</v>
      </c>
      <c r="DA6" s="36">
        <f t="shared" si="11"/>
        <v>89.89</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0.08</v>
      </c>
      <c r="EE6" s="35">
        <f t="shared" ref="EE6:EM6" si="14">IF(EE7="",NA(),EE7)</f>
        <v>0</v>
      </c>
      <c r="EF6" s="35">
        <f t="shared" si="14"/>
        <v>0</v>
      </c>
      <c r="EG6" s="36">
        <f t="shared" si="14"/>
        <v>0.04</v>
      </c>
      <c r="EH6" s="36">
        <f t="shared" si="14"/>
        <v>2.08</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264636</v>
      </c>
      <c r="D7" s="38">
        <v>47</v>
      </c>
      <c r="E7" s="38">
        <v>1</v>
      </c>
      <c r="F7" s="38">
        <v>0</v>
      </c>
      <c r="G7" s="38">
        <v>0</v>
      </c>
      <c r="H7" s="38" t="s">
        <v>95</v>
      </c>
      <c r="I7" s="38" t="s">
        <v>96</v>
      </c>
      <c r="J7" s="38" t="s">
        <v>97</v>
      </c>
      <c r="K7" s="38" t="s">
        <v>98</v>
      </c>
      <c r="L7" s="38" t="s">
        <v>99</v>
      </c>
      <c r="M7" s="38" t="s">
        <v>100</v>
      </c>
      <c r="N7" s="39" t="s">
        <v>101</v>
      </c>
      <c r="O7" s="39" t="s">
        <v>102</v>
      </c>
      <c r="P7" s="39">
        <v>94.09</v>
      </c>
      <c r="Q7" s="39">
        <v>3575</v>
      </c>
      <c r="R7" s="39">
        <v>2031</v>
      </c>
      <c r="S7" s="39">
        <v>61.95</v>
      </c>
      <c r="T7" s="39">
        <v>32.78</v>
      </c>
      <c r="U7" s="39">
        <v>1893</v>
      </c>
      <c r="V7" s="39">
        <v>2.2000000000000002</v>
      </c>
      <c r="W7" s="39">
        <v>860.45</v>
      </c>
      <c r="X7" s="39">
        <v>76.67</v>
      </c>
      <c r="Y7" s="39">
        <v>79.42</v>
      </c>
      <c r="Z7" s="39">
        <v>82.89</v>
      </c>
      <c r="AA7" s="39">
        <v>83.66</v>
      </c>
      <c r="AB7" s="39">
        <v>80.010000000000005</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1102.5899999999999</v>
      </c>
      <c r="BF7" s="39">
        <v>985.54</v>
      </c>
      <c r="BG7" s="39">
        <v>929.95</v>
      </c>
      <c r="BH7" s="39">
        <v>887.79</v>
      </c>
      <c r="BI7" s="39">
        <v>858.94</v>
      </c>
      <c r="BJ7" s="39">
        <v>1144.79</v>
      </c>
      <c r="BK7" s="39">
        <v>1302.33</v>
      </c>
      <c r="BL7" s="39">
        <v>1274.21</v>
      </c>
      <c r="BM7" s="39">
        <v>1183.92</v>
      </c>
      <c r="BN7" s="39">
        <v>1128.72</v>
      </c>
      <c r="BO7" s="39">
        <v>949.15</v>
      </c>
      <c r="BP7" s="39">
        <v>46.33</v>
      </c>
      <c r="BQ7" s="39">
        <v>51.71</v>
      </c>
      <c r="BR7" s="39">
        <v>61.11</v>
      </c>
      <c r="BS7" s="39">
        <v>63.68</v>
      </c>
      <c r="BT7" s="39">
        <v>66.13</v>
      </c>
      <c r="BU7" s="39">
        <v>56.04</v>
      </c>
      <c r="BV7" s="39">
        <v>40.89</v>
      </c>
      <c r="BW7" s="39">
        <v>41.25</v>
      </c>
      <c r="BX7" s="39">
        <v>42.5</v>
      </c>
      <c r="BY7" s="39">
        <v>41.84</v>
      </c>
      <c r="BZ7" s="39">
        <v>55.87</v>
      </c>
      <c r="CA7" s="39">
        <v>501.14</v>
      </c>
      <c r="CB7" s="39">
        <v>447.08</v>
      </c>
      <c r="CC7" s="39">
        <v>384.5</v>
      </c>
      <c r="CD7" s="39">
        <v>359.43</v>
      </c>
      <c r="CE7" s="39">
        <v>359.47</v>
      </c>
      <c r="CF7" s="39">
        <v>304.35000000000002</v>
      </c>
      <c r="CG7" s="39">
        <v>383.2</v>
      </c>
      <c r="CH7" s="39">
        <v>383.25</v>
      </c>
      <c r="CI7" s="39">
        <v>377.72</v>
      </c>
      <c r="CJ7" s="39">
        <v>390.47</v>
      </c>
      <c r="CK7" s="39">
        <v>288.19</v>
      </c>
      <c r="CL7" s="39">
        <v>33.89</v>
      </c>
      <c r="CM7" s="39">
        <v>34.799999999999997</v>
      </c>
      <c r="CN7" s="39">
        <v>35.03</v>
      </c>
      <c r="CO7" s="39">
        <v>35.119999999999997</v>
      </c>
      <c r="CP7" s="39">
        <v>35.32</v>
      </c>
      <c r="CQ7" s="39">
        <v>55.9</v>
      </c>
      <c r="CR7" s="39">
        <v>47.95</v>
      </c>
      <c r="CS7" s="39">
        <v>48.26</v>
      </c>
      <c r="CT7" s="39">
        <v>48.01</v>
      </c>
      <c r="CU7" s="39">
        <v>49.08</v>
      </c>
      <c r="CV7" s="39">
        <v>56.31</v>
      </c>
      <c r="CW7" s="39">
        <v>93.57</v>
      </c>
      <c r="CX7" s="39">
        <v>92.84</v>
      </c>
      <c r="CY7" s="39">
        <v>92.27</v>
      </c>
      <c r="CZ7" s="39">
        <v>94.66</v>
      </c>
      <c r="DA7" s="39">
        <v>89.89</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0.08</v>
      </c>
      <c r="EE7" s="39">
        <v>0</v>
      </c>
      <c r="EF7" s="39">
        <v>0</v>
      </c>
      <c r="EG7" s="39">
        <v>0.04</v>
      </c>
      <c r="EH7" s="39">
        <v>2.08</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2021-12-03T07:03:58Z</dcterms:created>
  <dcterms:modified xsi:type="dcterms:W3CDTF">2022-02-18T10:31:35Z</dcterms:modified>
  <cp:category/>
</cp:coreProperties>
</file>