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4 HPアップ版\24 京丹波町\"/>
    </mc:Choice>
  </mc:AlternateContent>
  <xr:revisionPtr revIDLastSave="0" documentId="13_ncr:1_{BB722036-0F0C-48C3-AC30-11E0C4454471}" xr6:coauthVersionLast="36" xr6:coauthVersionMax="36" xr10:uidLastSave="{00000000-0000-0000-0000-000000000000}"/>
  <workbookProtection workbookAlgorithmName="SHA-512" workbookHashValue="EbKk7A8NoBmiCcv2E/7DyLH14eWAKh5ZIBUML6etBqiTZAozu2sbjitimcbBi8PaQNYhdrkgbcVf0QrTypKB8Q==" workbookSaltValue="5MuBW6m8DDaNLYzf/nDQlw=="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<sst xmlns="http://schemas.openxmlformats.org/spreadsheetml/2006/main" count="236" uniqueCount="116">
  <si>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</si>
  <si>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</si>
  <si>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</si>
  <si>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</si>
  <si>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</si>
  <si>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</si>
  <si>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</si>
  <si>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</si>
  <si>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</si>
  <si>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</si>
  <si>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</si>
  <si>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</si>
  <si>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</si>
  <si>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</si>
  <si>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</si>
  <si>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</si>
  <si>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</si>
  <si>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</si>
  <si>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</si>
  <si>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</si>
  <si>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</si>
  <si>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</si>
  <si>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</si>
  <si>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</si>
  <si>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</si>
  <si>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</si>
  <si>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</si>
  <si>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</si>
  <si>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</si>
  <si>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</si>
  <si>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</si>
  <si>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</si>
  <si>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</si>
  <si>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</si>
  <si>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</si>
  <si>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</si>
  <si>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</si>
  <si>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</si>
  <si>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</si>
  <si>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</si>
  <si>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</si>
  <si>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</si>
  <si>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</si>
  <si>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</si>
  <si>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</si>
  <si>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</si>
  <si>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</si>
  <si>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</si>
  <si>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</si>
  <si>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</si>
  <si>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</si>
  <si>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</si>
  <si>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</si>
  <si>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</si>
  <si>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</si>
  <si>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</si>
  <si>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</si>
  <si>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</si>
  <si>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</si>
  <si>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</si>
  <si>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</si>
  <si>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</si>
  <si>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</si>
  <si>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</si>
  <si>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</si>
  <si>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</si>
  <si>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</si>
  <si>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</si>
  <si>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</si>
  <si>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</si>
  <si>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</si>
  <si>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</si>
  <si>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</si>
  <si>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</si>
  <si>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</si>
  <si>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</si>
  <si>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</si>
  <si>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</si>
  <si>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</si>
  <si>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</si>
  <si>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</si>
  <si>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</si>
  <si>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</si>
  <si>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</si>
  <si>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</si>
  <si>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</si>
  <si>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①収益的収支比率
　100％となり単年度収支が黒字になっているが、総収益は使用料以外一般会計からの繰入金に依存しており、さらに経費削減等に努める必要がある。
④企業債残高対事業規模比率
　企業債現在高が0円であり0％となっている。
⑤経費回収率
　汚水処理費が増加した関係から約30％台に落ちこみ、特に使用料での収入が少ない処理区のため汚水処理費を賄えておらず、一般会計からの繰入金で補っているのが現状である。
⑥汚水処理原価
　有収水量は微増となっているが、汚水処理費については増加したため、1,000円台と高額のコストとなっている。特に山間部の小規模な処理区域であるため、高齢化や人口減による有収水量、維持管理費の増加により一気に原価が高騰する処理区である。
⑦施設利用率
　施設利用率については、小数の人口減少でも処理水量が減少することから一気に低下する要因と考えられる。
⑧水洗化率
　100％を達成している。</t>
    <rPh sb="138" eb="139">
      <t>ヤク</t>
    </rPh>
    <rPh sb="220" eb="222">
      <t>ビゾウ</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</si>
  <si>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</si>
  <si>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</si>
  <si>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</si>
  <si>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</si>
  <si>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</si>
  <si>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</si>
  <si>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</si>
  <si>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</si>
  <si>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</si>
  <si>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</si>
  <si>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</si>
  <si>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</si>
  <si>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</si>
  <si>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簡易排水</t>
  </si>
  <si>
    <t>J2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</si>
  <si>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</si>
  <si>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</si>
  <si>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</si>
  <si>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</si>
  <si>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</si>
  <si>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</si>
  <si>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</si>
  <si>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</si>
  <si>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</si>
  <si>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</si>
  <si>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</si>
  <si>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</si>
  <si>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</si>
  <si>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③管渠改善率
　供用開始から22年が過ぎたところで耐用年数を経過しておらず、現時点では管渠の更新・老朽化対策は必要ないが、今後発生する管渠老朽化に備え対策を検討していく必要がある。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</si>
</sst>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4C-452D-83D1-0CA05C10C3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84C-452D-83D1-0CA05C10C3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52.63</c:v>
                </c:pt>
                <c:pt idx="1">
                  <c:v>52.63</c:v>
                </c:pt>
                <c:pt idx="2">
                  <c:v>42.11</c:v>
                </c:pt>
                <c:pt idx="3">
                  <c:v>42.11</c:v>
                </c:pt>
                <c:pt idx="4">
                  <c:v>42.11</c:v>
                </c:pt>
              </c:numCache>
            </c:numRef>
          </c:val>
          <c:extLst>
            <c:ext xmlns:c16="http://schemas.microsoft.com/office/drawing/2014/chart" uri="{C3380CC4-5D6E-409C-BE32-E72D297353CC}">
              <c16:uniqueId val="{00000000-8AC9-4693-91C8-78E8FEFC5F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c:ext xmlns:c16="http://schemas.microsoft.com/office/drawing/2014/chart" uri="{C3380CC4-5D6E-409C-BE32-E72D297353CC}">
              <c16:uniqueId val="{00000001-8AC9-4693-91C8-78E8FEFC5F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ED9-4193-9CE1-32A9ABCDA9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c:ext xmlns:c16="http://schemas.microsoft.com/office/drawing/2014/chart" uri="{C3380CC4-5D6E-409C-BE32-E72D297353CC}">
              <c16:uniqueId val="{00000001-4ED9-4193-9CE1-32A9ABCDA9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100.3</c:v>
                </c:pt>
                <c:pt idx="2">
                  <c:v>100.06</c:v>
                </c:pt>
                <c:pt idx="3">
                  <c:v>100</c:v>
                </c:pt>
                <c:pt idx="4">
                  <c:v>100</c:v>
                </c:pt>
              </c:numCache>
            </c:numRef>
          </c:val>
          <c:extLst>
            <c:ext xmlns:c16="http://schemas.microsoft.com/office/drawing/2014/chart" uri="{C3380CC4-5D6E-409C-BE32-E72D297353CC}">
              <c16:uniqueId val="{00000000-E3D7-4B26-B05E-8E1C194B6A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7-4B26-B05E-8E1C194B6A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85-4967-9731-C1F0E9D64A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85-4967-9731-C1F0E9D64A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3D-4748-A15B-A2D916A790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D-4748-A15B-A2D916A790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F0-468A-9DC4-821894CC5E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F0-468A-9DC4-821894CC5E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3C-4D99-B547-A55A709C25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3C-4D99-B547-A55A709C25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E8-4155-97FF-D3B2B695F2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c:ext xmlns:c16="http://schemas.microsoft.com/office/drawing/2014/chart" uri="{C3380CC4-5D6E-409C-BE32-E72D297353CC}">
              <c16:uniqueId val="{00000001-45E8-4155-97FF-D3B2B695F2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33.53</c:v>
                </c:pt>
                <c:pt idx="1">
                  <c:v>39.369999999999997</c:v>
                </c:pt>
                <c:pt idx="2">
                  <c:v>23.56</c:v>
                </c:pt>
                <c:pt idx="3">
                  <c:v>38.68</c:v>
                </c:pt>
                <c:pt idx="4">
                  <c:v>30.79</c:v>
                </c:pt>
              </c:numCache>
            </c:numRef>
          </c:val>
          <c:extLst>
            <c:ext xmlns:c16="http://schemas.microsoft.com/office/drawing/2014/chart" uri="{C3380CC4-5D6E-409C-BE32-E72D297353CC}">
              <c16:uniqueId val="{00000000-CDDB-4B7E-8AF6-2C6B56E389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c:ext xmlns:c16="http://schemas.microsoft.com/office/drawing/2014/chart" uri="{C3380CC4-5D6E-409C-BE32-E72D297353CC}">
              <c16:uniqueId val="{00000001-CDDB-4B7E-8AF6-2C6B56E389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769.3</c:v>
                </c:pt>
                <c:pt idx="1">
                  <c:v>666.19</c:v>
                </c:pt>
                <c:pt idx="2">
                  <c:v>1189.58</c:v>
                </c:pt>
                <c:pt idx="3">
                  <c:v>772.71</c:v>
                </c:pt>
                <c:pt idx="4">
                  <c:v>1006.69</c:v>
                </c:pt>
              </c:numCache>
            </c:numRef>
          </c:val>
          <c:extLst>
            <c:ext xmlns:c16="http://schemas.microsoft.com/office/drawing/2014/chart" uri="{C3380CC4-5D6E-409C-BE32-E72D297353CC}">
              <c16:uniqueId val="{00000000-F101-4C5C-8C04-88702C20BE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c:ext xmlns:c16="http://schemas.microsoft.com/office/drawing/2014/chart" uri="{C3380CC4-5D6E-409C-BE32-E72D297353CC}">
              <c16:uniqueId val="{00000001-F101-4C5C-8C04-88702C20BE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【126.26】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【94.97】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【26.11】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【528.78】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【35.87】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京都府　京丹波町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簡易排水</v>
      </c>
      <c r="Q8" s="45"/>
      <c r="R8" s="45"/>
      <c r="S8" s="45"/>
      <c r="T8" s="45"/>
      <c r="U8" s="45"/>
      <c r="V8" s="45"/>
      <c r="W8" s="45" t="str">
        <f>データ!L6</f>
        <v>J2</v>
      </c>
      <c r="X8" s="45"/>
      <c r="Y8" s="45"/>
      <c r="Z8" s="45"/>
      <c r="AA8" s="45"/>
      <c r="AB8" s="45"/>
      <c r="AC8" s="45"/>
      <c r="AD8" s="46" t="str">
        <f>データ!$M$6</f>
        <v>非設置</v>
      </c>
      <c r="AE8" s="46"/>
      <c r="AF8" s="46"/>
      <c r="AG8" s="46"/>
      <c r="AH8" s="46"/>
      <c r="AI8" s="46"/>
      <c r="AJ8" s="46"/>
      <c r="AK8" s="3"/>
      <c r="AL8" s="47">
        <f>データ!S6</f>
        <v>13616</v>
      </c>
      <c r="AM8" s="47"/>
      <c r="AN8" s="47"/>
      <c r="AO8" s="47"/>
      <c r="AP8" s="47"/>
      <c r="AQ8" s="47"/>
      <c r="AR8" s="47"/>
      <c r="AS8" s="47"/>
      <c r="AT8" s="48">
        <f>データ!T6</f>
        <v>303.08999999999997</v>
      </c>
      <c r="AU8" s="48"/>
      <c r="AV8" s="48"/>
      <c r="AW8" s="48"/>
      <c r="AX8" s="48"/>
      <c r="AY8" s="48"/>
      <c r="AZ8" s="48"/>
      <c r="BA8" s="48"/>
      <c r="BB8" s="48">
        <f>データ!U6</f>
        <v>44.92</v>
      </c>
      <c r="BC8" s="48"/>
      <c r="BD8" s="48"/>
      <c r="BE8" s="48"/>
      <c r="BF8" s="48"/>
      <c r="BG8" s="48"/>
      <c r="BH8" s="48"/>
      <c r="BI8" s="48"/>
      <c r="BJ8" s="3"/>
      <c r="BK8" s="3"/>
      <c r="BL8" s="49" t="s">
        <v>12</v>
      </c>
      <c r="BM8" s="50"/>
      <c r="BN8" s="17" t="s">
        <v>20</v>
      </c>
      <c r="BO8" s="20"/>
      <c r="BP8" s="20"/>
      <c r="BQ8" s="20"/>
      <c r="BR8" s="20"/>
      <c r="BS8" s="20"/>
      <c r="BT8" s="20"/>
      <c r="BU8" s="20"/>
      <c r="BV8" s="20"/>
      <c r="BW8" s="20"/>
      <c r="BX8" s="20"/>
      <c r="BY8" s="24"/>
    </row>
    <row r="9" spans="1:78" ht="18.75" customHeight="1" x14ac:dyDescent="0.2">
      <c r="A9" s="2"/>
      <c r="B9" s="44" t="s">
        <v>22</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21</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34</v>
      </c>
      <c r="BC9" s="44"/>
      <c r="BD9" s="44"/>
      <c r="BE9" s="44"/>
      <c r="BF9" s="44"/>
      <c r="BG9" s="44"/>
      <c r="BH9" s="44"/>
      <c r="BI9" s="44"/>
      <c r="BJ9" s="3"/>
      <c r="BK9" s="3"/>
      <c r="BL9" s="51" t="s">
        <v>35</v>
      </c>
      <c r="BM9" s="52"/>
      <c r="BN9" s="18" t="s">
        <v>37</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0.24</v>
      </c>
      <c r="Q10" s="48"/>
      <c r="R10" s="48"/>
      <c r="S10" s="48"/>
      <c r="T10" s="48"/>
      <c r="U10" s="48"/>
      <c r="V10" s="48"/>
      <c r="W10" s="48">
        <f>データ!Q6</f>
        <v>100</v>
      </c>
      <c r="X10" s="48"/>
      <c r="Y10" s="48"/>
      <c r="Z10" s="48"/>
      <c r="AA10" s="48"/>
      <c r="AB10" s="48"/>
      <c r="AC10" s="48"/>
      <c r="AD10" s="47">
        <f>データ!R6</f>
        <v>4180</v>
      </c>
      <c r="AE10" s="47"/>
      <c r="AF10" s="47"/>
      <c r="AG10" s="47"/>
      <c r="AH10" s="47"/>
      <c r="AI10" s="47"/>
      <c r="AJ10" s="47"/>
      <c r="AK10" s="2"/>
      <c r="AL10" s="47">
        <f>データ!V6</f>
        <v>33</v>
      </c>
      <c r="AM10" s="47"/>
      <c r="AN10" s="47"/>
      <c r="AO10" s="47"/>
      <c r="AP10" s="47"/>
      <c r="AQ10" s="47"/>
      <c r="AR10" s="47"/>
      <c r="AS10" s="47"/>
      <c r="AT10" s="48">
        <f>データ!W6</f>
        <v>0.05</v>
      </c>
      <c r="AU10" s="48"/>
      <c r="AV10" s="48"/>
      <c r="AW10" s="48"/>
      <c r="AX10" s="48"/>
      <c r="AY10" s="48"/>
      <c r="AZ10" s="48"/>
      <c r="BA10" s="48"/>
      <c r="BB10" s="48">
        <f>データ!X6</f>
        <v>660</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41</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86</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115</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43</v>
      </c>
    </row>
    <row r="84" spans="1:78" x14ac:dyDescent="0.2">
      <c r="C84" s="2"/>
    </row>
    <row r="85" spans="1:78" hidden="1" x14ac:dyDescent="0.2">
      <c r="B85" s="6" t="s">
        <v>44</v>
      </c>
      <c r="C85" s="6"/>
      <c r="D85" s="6"/>
      <c r="E85" s="6" t="s">
        <v>46</v>
      </c>
      <c r="F85" s="6" t="s">
        <v>47</v>
      </c>
      <c r="G85" s="6" t="s">
        <v>48</v>
      </c>
      <c r="H85" s="6" t="s">
        <v>0</v>
      </c>
      <c r="I85" s="6" t="s">
        <v>8</v>
      </c>
      <c r="J85" s="6" t="s">
        <v>49</v>
      </c>
      <c r="K85" s="6" t="s">
        <v>50</v>
      </c>
      <c r="L85" s="6" t="s">
        <v>33</v>
      </c>
      <c r="M85" s="6" t="s">
        <v>36</v>
      </c>
      <c r="N85" s="6" t="s">
        <v>51</v>
      </c>
      <c r="O85" s="6" t="s">
        <v>53</v>
      </c>
    </row>
    <row r="86" spans="1:78" hidden="1" x14ac:dyDescent="0.2">
      <c r="B86" s="6"/>
      <c r="C86" s="6"/>
      <c r="D86" s="6"/>
      <c r="E86" s="6" t="str">
        <f>データ!AI6</f>
        <v/>
      </c>
      <c r="F86" s="6" t="s">
        <v>40</v>
      </c>
      <c r="G86" s="6" t="s">
        <v>40</v>
      </c>
      <c r="H86" s="6" t="str">
        <f>データ!BP6</f>
        <v>【126.26】</v>
      </c>
      <c r="I86" s="6" t="str">
        <f>データ!CA6</f>
        <v>【35.87】</v>
      </c>
      <c r="J86" s="6" t="str">
        <f>データ!CL6</f>
        <v>【528.78】</v>
      </c>
      <c r="K86" s="6" t="str">
        <f>データ!CW6</f>
        <v>【26.11】</v>
      </c>
      <c r="L86" s="6" t="str">
        <f>データ!DH6</f>
        <v>【94.97】</v>
      </c>
      <c r="M86" s="6" t="s">
        <v>40</v>
      </c>
      <c r="N86" s="6" t="s">
        <v>40</v>
      </c>
      <c r="O86" s="6" t="str">
        <f>データ!EO6</f>
        <v>【0.00】</v>
      </c>
    </row>
  </sheetData>
  <sheetProtection algorithmName="SHA-512" hashValue="MgNAWqHunBkbunRAQyAgWGyNqFAxtHpaQ/sgASTfSQJ07Uj2V4vPsrmeAc3n6IzFCYwmn44NUJX0u/rXDkZD4Q==" saltValue="CH+NyMk3sivEKJWE7oH79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32</v>
      </c>
      <c r="C3" s="30" t="s">
        <v>58</v>
      </c>
      <c r="D3" s="30" t="s">
        <v>59</v>
      </c>
      <c r="E3" s="30" t="s">
        <v>4</v>
      </c>
      <c r="F3" s="30" t="s">
        <v>3</v>
      </c>
      <c r="G3" s="30" t="s">
        <v>26</v>
      </c>
      <c r="H3" s="78" t="s">
        <v>55</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60</v>
      </c>
      <c r="B4" s="31"/>
      <c r="C4" s="31"/>
      <c r="D4" s="31"/>
      <c r="E4" s="31"/>
      <c r="F4" s="31"/>
      <c r="G4" s="31"/>
      <c r="H4" s="81"/>
      <c r="I4" s="82"/>
      <c r="J4" s="82"/>
      <c r="K4" s="82"/>
      <c r="L4" s="82"/>
      <c r="M4" s="82"/>
      <c r="N4" s="82"/>
      <c r="O4" s="82"/>
      <c r="P4" s="82"/>
      <c r="Q4" s="82"/>
      <c r="R4" s="82"/>
      <c r="S4" s="82"/>
      <c r="T4" s="82"/>
      <c r="U4" s="82"/>
      <c r="V4" s="82"/>
      <c r="W4" s="82"/>
      <c r="X4" s="83"/>
      <c r="Y4" s="77" t="s">
        <v>25</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28" t="s">
        <v>69</v>
      </c>
      <c r="B5" s="32"/>
      <c r="C5" s="32"/>
      <c r="D5" s="32"/>
      <c r="E5" s="32"/>
      <c r="F5" s="32"/>
      <c r="G5" s="32"/>
      <c r="H5" s="37" t="s">
        <v>57</v>
      </c>
      <c r="I5" s="37" t="s">
        <v>70</v>
      </c>
      <c r="J5" s="37" t="s">
        <v>71</v>
      </c>
      <c r="K5" s="37" t="s">
        <v>72</v>
      </c>
      <c r="L5" s="37" t="s">
        <v>73</v>
      </c>
      <c r="M5" s="37" t="s">
        <v>5</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87</v>
      </c>
      <c r="AB5" s="37" t="s">
        <v>88</v>
      </c>
      <c r="AC5" s="37" t="s">
        <v>89</v>
      </c>
      <c r="AD5" s="37" t="s">
        <v>91</v>
      </c>
      <c r="AE5" s="37" t="s">
        <v>92</v>
      </c>
      <c r="AF5" s="37" t="s">
        <v>93</v>
      </c>
      <c r="AG5" s="37" t="s">
        <v>94</v>
      </c>
      <c r="AH5" s="37" t="s">
        <v>95</v>
      </c>
      <c r="AI5" s="37" t="s">
        <v>44</v>
      </c>
      <c r="AJ5" s="37" t="s">
        <v>84</v>
      </c>
      <c r="AK5" s="37" t="s">
        <v>85</v>
      </c>
      <c r="AL5" s="37" t="s">
        <v>87</v>
      </c>
      <c r="AM5" s="37" t="s">
        <v>88</v>
      </c>
      <c r="AN5" s="37" t="s">
        <v>89</v>
      </c>
      <c r="AO5" s="37" t="s">
        <v>91</v>
      </c>
      <c r="AP5" s="37" t="s">
        <v>92</v>
      </c>
      <c r="AQ5" s="37" t="s">
        <v>93</v>
      </c>
      <c r="AR5" s="37" t="s">
        <v>94</v>
      </c>
      <c r="AS5" s="37" t="s">
        <v>95</v>
      </c>
      <c r="AT5" s="37" t="s">
        <v>90</v>
      </c>
      <c r="AU5" s="37" t="s">
        <v>84</v>
      </c>
      <c r="AV5" s="37" t="s">
        <v>85</v>
      </c>
      <c r="AW5" s="37" t="s">
        <v>87</v>
      </c>
      <c r="AX5" s="37" t="s">
        <v>88</v>
      </c>
      <c r="AY5" s="37" t="s">
        <v>89</v>
      </c>
      <c r="AZ5" s="37" t="s">
        <v>91</v>
      </c>
      <c r="BA5" s="37" t="s">
        <v>92</v>
      </c>
      <c r="BB5" s="37" t="s">
        <v>93</v>
      </c>
      <c r="BC5" s="37" t="s">
        <v>94</v>
      </c>
      <c r="BD5" s="37" t="s">
        <v>95</v>
      </c>
      <c r="BE5" s="37" t="s">
        <v>90</v>
      </c>
      <c r="BF5" s="37" t="s">
        <v>84</v>
      </c>
      <c r="BG5" s="37" t="s">
        <v>85</v>
      </c>
      <c r="BH5" s="37" t="s">
        <v>87</v>
      </c>
      <c r="BI5" s="37" t="s">
        <v>88</v>
      </c>
      <c r="BJ5" s="37" t="s">
        <v>89</v>
      </c>
      <c r="BK5" s="37" t="s">
        <v>91</v>
      </c>
      <c r="BL5" s="37" t="s">
        <v>92</v>
      </c>
      <c r="BM5" s="37" t="s">
        <v>93</v>
      </c>
      <c r="BN5" s="37" t="s">
        <v>94</v>
      </c>
      <c r="BO5" s="37" t="s">
        <v>95</v>
      </c>
      <c r="BP5" s="37" t="s">
        <v>90</v>
      </c>
      <c r="BQ5" s="37" t="s">
        <v>84</v>
      </c>
      <c r="BR5" s="37" t="s">
        <v>85</v>
      </c>
      <c r="BS5" s="37" t="s">
        <v>87</v>
      </c>
      <c r="BT5" s="37" t="s">
        <v>88</v>
      </c>
      <c r="BU5" s="37" t="s">
        <v>89</v>
      </c>
      <c r="BV5" s="37" t="s">
        <v>91</v>
      </c>
      <c r="BW5" s="37" t="s">
        <v>92</v>
      </c>
      <c r="BX5" s="37" t="s">
        <v>93</v>
      </c>
      <c r="BY5" s="37" t="s">
        <v>94</v>
      </c>
      <c r="BZ5" s="37" t="s">
        <v>95</v>
      </c>
      <c r="CA5" s="37" t="s">
        <v>90</v>
      </c>
      <c r="CB5" s="37" t="s">
        <v>84</v>
      </c>
      <c r="CC5" s="37" t="s">
        <v>85</v>
      </c>
      <c r="CD5" s="37" t="s">
        <v>87</v>
      </c>
      <c r="CE5" s="37" t="s">
        <v>88</v>
      </c>
      <c r="CF5" s="37" t="s">
        <v>89</v>
      </c>
      <c r="CG5" s="37" t="s">
        <v>91</v>
      </c>
      <c r="CH5" s="37" t="s">
        <v>92</v>
      </c>
      <c r="CI5" s="37" t="s">
        <v>93</v>
      </c>
      <c r="CJ5" s="37" t="s">
        <v>94</v>
      </c>
      <c r="CK5" s="37" t="s">
        <v>95</v>
      </c>
      <c r="CL5" s="37" t="s">
        <v>90</v>
      </c>
      <c r="CM5" s="37" t="s">
        <v>84</v>
      </c>
      <c r="CN5" s="37" t="s">
        <v>85</v>
      </c>
      <c r="CO5" s="37" t="s">
        <v>87</v>
      </c>
      <c r="CP5" s="37" t="s">
        <v>88</v>
      </c>
      <c r="CQ5" s="37" t="s">
        <v>89</v>
      </c>
      <c r="CR5" s="37" t="s">
        <v>91</v>
      </c>
      <c r="CS5" s="37" t="s">
        <v>92</v>
      </c>
      <c r="CT5" s="37" t="s">
        <v>93</v>
      </c>
      <c r="CU5" s="37" t="s">
        <v>94</v>
      </c>
      <c r="CV5" s="37" t="s">
        <v>95</v>
      </c>
      <c r="CW5" s="37" t="s">
        <v>90</v>
      </c>
      <c r="CX5" s="37" t="s">
        <v>84</v>
      </c>
      <c r="CY5" s="37" t="s">
        <v>85</v>
      </c>
      <c r="CZ5" s="37" t="s">
        <v>87</v>
      </c>
      <c r="DA5" s="37" t="s">
        <v>88</v>
      </c>
      <c r="DB5" s="37" t="s">
        <v>89</v>
      </c>
      <c r="DC5" s="37" t="s">
        <v>91</v>
      </c>
      <c r="DD5" s="37" t="s">
        <v>92</v>
      </c>
      <c r="DE5" s="37" t="s">
        <v>93</v>
      </c>
      <c r="DF5" s="37" t="s">
        <v>94</v>
      </c>
      <c r="DG5" s="37" t="s">
        <v>95</v>
      </c>
      <c r="DH5" s="37" t="s">
        <v>90</v>
      </c>
      <c r="DI5" s="37" t="s">
        <v>84</v>
      </c>
      <c r="DJ5" s="37" t="s">
        <v>85</v>
      </c>
      <c r="DK5" s="37" t="s">
        <v>87</v>
      </c>
      <c r="DL5" s="37" t="s">
        <v>88</v>
      </c>
      <c r="DM5" s="37" t="s">
        <v>89</v>
      </c>
      <c r="DN5" s="37" t="s">
        <v>91</v>
      </c>
      <c r="DO5" s="37" t="s">
        <v>92</v>
      </c>
      <c r="DP5" s="37" t="s">
        <v>93</v>
      </c>
      <c r="DQ5" s="37" t="s">
        <v>94</v>
      </c>
      <c r="DR5" s="37" t="s">
        <v>95</v>
      </c>
      <c r="DS5" s="37" t="s">
        <v>90</v>
      </c>
      <c r="DT5" s="37" t="s">
        <v>84</v>
      </c>
      <c r="DU5" s="37" t="s">
        <v>85</v>
      </c>
      <c r="DV5" s="37" t="s">
        <v>87</v>
      </c>
      <c r="DW5" s="37" t="s">
        <v>88</v>
      </c>
      <c r="DX5" s="37" t="s">
        <v>89</v>
      </c>
      <c r="DY5" s="37" t="s">
        <v>91</v>
      </c>
      <c r="DZ5" s="37" t="s">
        <v>92</v>
      </c>
      <c r="EA5" s="37" t="s">
        <v>93</v>
      </c>
      <c r="EB5" s="37" t="s">
        <v>94</v>
      </c>
      <c r="EC5" s="37" t="s">
        <v>95</v>
      </c>
      <c r="ED5" s="37" t="s">
        <v>90</v>
      </c>
      <c r="EE5" s="37" t="s">
        <v>84</v>
      </c>
      <c r="EF5" s="37" t="s">
        <v>85</v>
      </c>
      <c r="EG5" s="37" t="s">
        <v>87</v>
      </c>
      <c r="EH5" s="37" t="s">
        <v>88</v>
      </c>
      <c r="EI5" s="37" t="s">
        <v>89</v>
      </c>
      <c r="EJ5" s="37" t="s">
        <v>91</v>
      </c>
      <c r="EK5" s="37" t="s">
        <v>92</v>
      </c>
      <c r="EL5" s="37" t="s">
        <v>93</v>
      </c>
      <c r="EM5" s="37" t="s">
        <v>94</v>
      </c>
      <c r="EN5" s="37" t="s">
        <v>95</v>
      </c>
      <c r="EO5" s="37" t="s">
        <v>90</v>
      </c>
    </row>
    <row r="6" spans="1:145" s="27" customFormat="1" x14ac:dyDescent="0.2">
      <c r="A6" s="28" t="s">
        <v>96</v>
      </c>
      <c r="B6" s="33">
        <f t="shared" ref="B6:X6" si="1">B7</f>
        <v>2020</v>
      </c>
      <c r="C6" s="33">
        <f t="shared" si="1"/>
        <v>264075</v>
      </c>
      <c r="D6" s="33">
        <f t="shared" si="1"/>
        <v>47</v>
      </c>
      <c r="E6" s="33">
        <f t="shared" si="1"/>
        <v>17</v>
      </c>
      <c r="F6" s="33">
        <f t="shared" si="1"/>
        <v>8</v>
      </c>
      <c r="G6" s="33">
        <f t="shared" si="1"/>
        <v>0</v>
      </c>
      <c r="H6" s="33" t="str">
        <f t="shared" si="1"/>
        <v>京都府　京丹波町</v>
      </c>
      <c r="I6" s="33" t="str">
        <f t="shared" si="1"/>
        <v>法非適用</v>
      </c>
      <c r="J6" s="33" t="str">
        <f t="shared" si="1"/>
        <v>下水道事業</v>
      </c>
      <c r="K6" s="33" t="str">
        <f t="shared" si="1"/>
        <v>簡易排水</v>
      </c>
      <c r="L6" s="33" t="str">
        <f t="shared" si="1"/>
        <v>J2</v>
      </c>
      <c r="M6" s="33" t="str">
        <f t="shared" si="1"/>
        <v>非設置</v>
      </c>
      <c r="N6" s="38" t="str">
        <f t="shared" si="1"/>
        <v>-</v>
      </c>
      <c r="O6" s="38" t="str">
        <f t="shared" si="1"/>
        <v>該当数値なし</v>
      </c>
      <c r="P6" s="38">
        <f t="shared" si="1"/>
        <v>0.24</v>
      </c>
      <c r="Q6" s="38">
        <f t="shared" si="1"/>
        <v>100</v>
      </c>
      <c r="R6" s="38">
        <f t="shared" si="1"/>
        <v>4180</v>
      </c>
      <c r="S6" s="38">
        <f t="shared" si="1"/>
        <v>13616</v>
      </c>
      <c r="T6" s="38">
        <f t="shared" si="1"/>
        <v>303.08999999999997</v>
      </c>
      <c r="U6" s="38">
        <f t="shared" si="1"/>
        <v>44.92</v>
      </c>
      <c r="V6" s="38">
        <f t="shared" si="1"/>
        <v>33</v>
      </c>
      <c r="W6" s="38">
        <f t="shared" si="1"/>
        <v>0.05</v>
      </c>
      <c r="X6" s="38">
        <f t="shared" si="1"/>
        <v>660</v>
      </c>
      <c r="Y6" s="42">
        <f t="shared" ref="Y6:AH6" si="2">IF(Y7="",NA(),Y7)</f>
        <v>100</v>
      </c>
      <c r="Z6" s="42">
        <f t="shared" si="2"/>
        <v>100.3</v>
      </c>
      <c r="AA6" s="42">
        <f t="shared" si="2"/>
        <v>100.06</v>
      </c>
      <c r="AB6" s="42">
        <f t="shared" si="2"/>
        <v>100</v>
      </c>
      <c r="AC6" s="42">
        <f t="shared" si="2"/>
        <v>100</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38">
        <f t="shared" si="5"/>
        <v>0</v>
      </c>
      <c r="BK6" s="42">
        <f t="shared" si="5"/>
        <v>274.07</v>
      </c>
      <c r="BL6" s="42">
        <f t="shared" si="5"/>
        <v>243.02</v>
      </c>
      <c r="BM6" s="42">
        <f t="shared" si="5"/>
        <v>196.19</v>
      </c>
      <c r="BN6" s="42">
        <f t="shared" si="5"/>
        <v>129.4</v>
      </c>
      <c r="BO6" s="42">
        <f t="shared" si="5"/>
        <v>126.26</v>
      </c>
      <c r="BP6" s="38" t="str">
        <f>IF(BP7="","",IF(BP7="-","【-】","【"&amp;SUBSTITUTE(TEXT(BP7,"#,##0.00"),"-","△")&amp;"】"))</f>
        <v>【126.26】</v>
      </c>
      <c r="BQ6" s="42">
        <f t="shared" ref="BQ6:BZ6" si="6">IF(BQ7="",NA(),BQ7)</f>
        <v>33.53</v>
      </c>
      <c r="BR6" s="42">
        <f t="shared" si="6"/>
        <v>39.369999999999997</v>
      </c>
      <c r="BS6" s="42">
        <f t="shared" si="6"/>
        <v>23.56</v>
      </c>
      <c r="BT6" s="42">
        <f t="shared" si="6"/>
        <v>38.68</v>
      </c>
      <c r="BU6" s="42">
        <f t="shared" si="6"/>
        <v>30.79</v>
      </c>
      <c r="BV6" s="42">
        <f t="shared" si="6"/>
        <v>37.06</v>
      </c>
      <c r="BW6" s="42">
        <f t="shared" si="6"/>
        <v>41.35</v>
      </c>
      <c r="BX6" s="42">
        <f t="shared" si="6"/>
        <v>39.07</v>
      </c>
      <c r="BY6" s="42">
        <f t="shared" si="6"/>
        <v>38.409999999999997</v>
      </c>
      <c r="BZ6" s="42">
        <f t="shared" si="6"/>
        <v>35.869999999999997</v>
      </c>
      <c r="CA6" s="38" t="str">
        <f>IF(CA7="","",IF(CA7="-","【-】","【"&amp;SUBSTITUTE(TEXT(CA7,"#,##0.00"),"-","△")&amp;"】"))</f>
        <v>【35.87】</v>
      </c>
      <c r="CB6" s="42">
        <f t="shared" ref="CB6:CK6" si="7">IF(CB7="",NA(),CB7)</f>
        <v>769.3</v>
      </c>
      <c r="CC6" s="42">
        <f t="shared" si="7"/>
        <v>666.19</v>
      </c>
      <c r="CD6" s="42">
        <f t="shared" si="7"/>
        <v>1189.58</v>
      </c>
      <c r="CE6" s="42">
        <f t="shared" si="7"/>
        <v>772.71</v>
      </c>
      <c r="CF6" s="42">
        <f t="shared" si="7"/>
        <v>1006.69</v>
      </c>
      <c r="CG6" s="42">
        <f t="shared" si="7"/>
        <v>514.20000000000005</v>
      </c>
      <c r="CH6" s="42">
        <f t="shared" si="7"/>
        <v>456.7</v>
      </c>
      <c r="CI6" s="42">
        <f t="shared" si="7"/>
        <v>485</v>
      </c>
      <c r="CJ6" s="42">
        <f t="shared" si="7"/>
        <v>501.56</v>
      </c>
      <c r="CK6" s="42">
        <f t="shared" si="7"/>
        <v>528.78</v>
      </c>
      <c r="CL6" s="38" t="str">
        <f>IF(CL7="","",IF(CL7="-","【-】","【"&amp;SUBSTITUTE(TEXT(CL7,"#,##0.00"),"-","△")&amp;"】"))</f>
        <v>【528.78】</v>
      </c>
      <c r="CM6" s="42">
        <f t="shared" ref="CM6:CV6" si="8">IF(CM7="",NA(),CM7)</f>
        <v>52.63</v>
      </c>
      <c r="CN6" s="42">
        <f t="shared" si="8"/>
        <v>52.63</v>
      </c>
      <c r="CO6" s="42">
        <f t="shared" si="8"/>
        <v>42.11</v>
      </c>
      <c r="CP6" s="42">
        <f t="shared" si="8"/>
        <v>42.11</v>
      </c>
      <c r="CQ6" s="42">
        <f t="shared" si="8"/>
        <v>42.11</v>
      </c>
      <c r="CR6" s="42">
        <f t="shared" si="8"/>
        <v>27.55</v>
      </c>
      <c r="CS6" s="42">
        <f t="shared" si="8"/>
        <v>27.26</v>
      </c>
      <c r="CT6" s="42">
        <f t="shared" si="8"/>
        <v>27.09</v>
      </c>
      <c r="CU6" s="42">
        <f t="shared" si="8"/>
        <v>26.64</v>
      </c>
      <c r="CV6" s="42">
        <f t="shared" si="8"/>
        <v>26.11</v>
      </c>
      <c r="CW6" s="38" t="str">
        <f>IF(CW7="","",IF(CW7="-","【-】","【"&amp;SUBSTITUTE(TEXT(CW7,"#,##0.00"),"-","△")&amp;"】"))</f>
        <v>【26.11】</v>
      </c>
      <c r="CX6" s="42">
        <f t="shared" ref="CX6:DG6" si="9">IF(CX7="",NA(),CX7)</f>
        <v>100</v>
      </c>
      <c r="CY6" s="42">
        <f t="shared" si="9"/>
        <v>100</v>
      </c>
      <c r="CZ6" s="42">
        <f t="shared" si="9"/>
        <v>100</v>
      </c>
      <c r="DA6" s="42">
        <f t="shared" si="9"/>
        <v>100</v>
      </c>
      <c r="DB6" s="42">
        <f t="shared" si="9"/>
        <v>100</v>
      </c>
      <c r="DC6" s="42">
        <f t="shared" si="9"/>
        <v>94.87</v>
      </c>
      <c r="DD6" s="42">
        <f t="shared" si="9"/>
        <v>94.93</v>
      </c>
      <c r="DE6" s="42">
        <f t="shared" si="9"/>
        <v>95.1</v>
      </c>
      <c r="DF6" s="42">
        <f t="shared" si="9"/>
        <v>95.52</v>
      </c>
      <c r="DG6" s="42">
        <f t="shared" si="9"/>
        <v>94.97</v>
      </c>
      <c r="DH6" s="38" t="str">
        <f>IF(DH7="","",IF(DH7="-","【-】","【"&amp;SUBSTITUTE(TEXT(DH7,"#,##0.00"),"-","△")&amp;"】"))</f>
        <v>【94.97】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38">
        <f t="shared" si="12"/>
        <v>0</v>
      </c>
      <c r="EK6" s="38">
        <f t="shared" si="12"/>
        <v>0</v>
      </c>
      <c r="EL6" s="38">
        <f t="shared" si="12"/>
        <v>0</v>
      </c>
      <c r="EM6" s="38">
        <f t="shared" si="12"/>
        <v>0</v>
      </c>
      <c r="EN6" s="38">
        <f t="shared" si="12"/>
        <v>0</v>
      </c>
      <c r="EO6" s="38" t="str">
        <f>IF(EO7="","",IF(EO7="-","【-】","【"&amp;SUBSTITUTE(TEXT(EO7,"#,##0.00"),"-","△")&amp;"】"))</f>
        <v>【0.00】</v>
      </c>
    </row>
    <row r="7" spans="1:145" s="27" customFormat="1" x14ac:dyDescent="0.2">
      <c r="A7" s="28"/>
      <c r="B7" s="34">
        <v>2020</v>
      </c>
      <c r="C7" s="34">
        <v>264075</v>
      </c>
      <c r="D7" s="34">
        <v>47</v>
      </c>
      <c r="E7" s="34">
        <v>17</v>
      </c>
      <c r="F7" s="34">
        <v>8</v>
      </c>
      <c r="G7" s="34">
        <v>0</v>
      </c>
      <c r="H7" s="34" t="s">
        <v>97</v>
      </c>
      <c r="I7" s="34" t="s">
        <v>98</v>
      </c>
      <c r="J7" s="34" t="s">
        <v>99</v>
      </c>
      <c r="K7" s="34" t="s">
        <v>100</v>
      </c>
      <c r="L7" s="34" t="s">
        <v>101</v>
      </c>
      <c r="M7" s="34" t="s">
        <v>102</v>
      </c>
      <c r="N7" s="39" t="s">
        <v>40</v>
      </c>
      <c r="O7" s="39" t="s">
        <v>103</v>
      </c>
      <c r="P7" s="39">
        <v>0.24</v>
      </c>
      <c r="Q7" s="39">
        <v>100</v>
      </c>
      <c r="R7" s="39">
        <v>4180</v>
      </c>
      <c r="S7" s="39">
        <v>13616</v>
      </c>
      <c r="T7" s="39">
        <v>303.08999999999997</v>
      </c>
      <c r="U7" s="39">
        <v>44.92</v>
      </c>
      <c r="V7" s="39">
        <v>33</v>
      </c>
      <c r="W7" s="39">
        <v>0.05</v>
      </c>
      <c r="X7" s="39">
        <v>660</v>
      </c>
      <c r="Y7" s="39">
        <v>100</v>
      </c>
      <c r="Z7" s="39">
        <v>100.3</v>
      </c>
      <c r="AA7" s="39">
        <v>100.06</v>
      </c>
      <c r="AB7" s="39">
        <v>100</v>
      </c>
      <c r="AC7" s="39">
        <v>100</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0</v>
      </c>
      <c r="BK7" s="39">
        <v>274.07</v>
      </c>
      <c r="BL7" s="39">
        <v>243.02</v>
      </c>
      <c r="BM7" s="39">
        <v>196.19</v>
      </c>
      <c r="BN7" s="39">
        <v>129.4</v>
      </c>
      <c r="BO7" s="39">
        <v>126.26</v>
      </c>
      <c r="BP7" s="39">
        <v>126.26</v>
      </c>
      <c r="BQ7" s="39">
        <v>33.53</v>
      </c>
      <c r="BR7" s="39">
        <v>39.369999999999997</v>
      </c>
      <c r="BS7" s="39">
        <v>23.56</v>
      </c>
      <c r="BT7" s="39">
        <v>38.68</v>
      </c>
      <c r="BU7" s="39">
        <v>30.79</v>
      </c>
      <c r="BV7" s="39">
        <v>37.06</v>
      </c>
      <c r="BW7" s="39">
        <v>41.35</v>
      </c>
      <c r="BX7" s="39">
        <v>39.07</v>
      </c>
      <c r="BY7" s="39">
        <v>38.409999999999997</v>
      </c>
      <c r="BZ7" s="39">
        <v>35.869999999999997</v>
      </c>
      <c r="CA7" s="39">
        <v>35.869999999999997</v>
      </c>
      <c r="CB7" s="39">
        <v>769.3</v>
      </c>
      <c r="CC7" s="39">
        <v>666.19</v>
      </c>
      <c r="CD7" s="39">
        <v>1189.58</v>
      </c>
      <c r="CE7" s="39">
        <v>772.71</v>
      </c>
      <c r="CF7" s="39">
        <v>1006.69</v>
      </c>
      <c r="CG7" s="39">
        <v>514.20000000000005</v>
      </c>
      <c r="CH7" s="39">
        <v>456.7</v>
      </c>
      <c r="CI7" s="39">
        <v>485</v>
      </c>
      <c r="CJ7" s="39">
        <v>501.56</v>
      </c>
      <c r="CK7" s="39">
        <v>528.78</v>
      </c>
      <c r="CL7" s="39">
        <v>528.78</v>
      </c>
      <c r="CM7" s="39">
        <v>52.63</v>
      </c>
      <c r="CN7" s="39">
        <v>52.63</v>
      </c>
      <c r="CO7" s="39">
        <v>42.11</v>
      </c>
      <c r="CP7" s="39">
        <v>42.11</v>
      </c>
      <c r="CQ7" s="39">
        <v>42.11</v>
      </c>
      <c r="CR7" s="39">
        <v>27.55</v>
      </c>
      <c r="CS7" s="39">
        <v>27.26</v>
      </c>
      <c r="CT7" s="39">
        <v>27.09</v>
      </c>
      <c r="CU7" s="39">
        <v>26.64</v>
      </c>
      <c r="CV7" s="39">
        <v>26.11</v>
      </c>
      <c r="CW7" s="39">
        <v>26.11</v>
      </c>
      <c r="CX7" s="39">
        <v>100</v>
      </c>
      <c r="CY7" s="39">
        <v>100</v>
      </c>
      <c r="CZ7" s="39">
        <v>100</v>
      </c>
      <c r="DA7" s="39">
        <v>100</v>
      </c>
      <c r="DB7" s="39">
        <v>100</v>
      </c>
      <c r="DC7" s="39">
        <v>94.87</v>
      </c>
      <c r="DD7" s="39">
        <v>94.93</v>
      </c>
      <c r="DE7" s="39">
        <v>95.1</v>
      </c>
      <c r="DF7" s="39">
        <v>95.52</v>
      </c>
      <c r="DG7" s="39">
        <v>94.97</v>
      </c>
      <c r="DH7" s="39">
        <v>94.97</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v>
      </c>
      <c r="EK7" s="39">
        <v>0</v>
      </c>
      <c r="EL7" s="39">
        <v>0</v>
      </c>
      <c r="EM7" s="39">
        <v>0</v>
      </c>
      <c r="EN7" s="39">
        <v>0</v>
      </c>
      <c r="EO7" s="39">
        <v>0</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109</v>
      </c>
    </row>
    <row r="12" spans="1:145" x14ac:dyDescent="0.2">
      <c r="B12">
        <v>1</v>
      </c>
      <c r="C12">
        <v>1</v>
      </c>
      <c r="D12">
        <v>1</v>
      </c>
      <c r="E12">
        <v>1</v>
      </c>
      <c r="F12">
        <v>2</v>
      </c>
      <c r="G12" t="s">
        <v>110</v>
      </c>
    </row>
    <row r="13" spans="1:145" x14ac:dyDescent="0.2">
      <c r="B13" t="s">
        <v>111</v>
      </c>
      <c r="C13" t="s">
        <v>111</v>
      </c>
      <c r="D13" t="s">
        <v>111</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2021-12-03T08:07:28Z</dcterms:created>
  <dcterms:modified xsi:type="dcterms:W3CDTF">2022-02-09T08:14:08Z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2022-02-08T23:41:51Z</vt:filetime>
  </property>
</Properties>
</file>